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922D3B4A-8C3A-4F2C-8386-5AD9142D3A43}" xr6:coauthVersionLast="47" xr6:coauthVersionMax="47" xr10:uidLastSave="{00000000-0000-0000-0000-000000000000}"/>
  <workbookProtection workbookAlgorithmName="SHA-512" workbookHashValue="+WvPANH2Qp3ClrFoAn/s4s6yxC8MLIQgGwK5rnxDvPDSihQvmTn/yLatETR4F16hHg0NgPnfiYWKiC1zhVXExw==" workbookSaltValue="dGQzd1Vaz3mxx48YThuMLw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s" sheetId="2" r:id="rId2"/>
    <sheet name="Elective" sheetId="3" r:id="rId3"/>
  </sheets>
  <definedNames>
    <definedName name="area">Specialisms!$A$2,Specialisms!$A$3</definedName>
    <definedName name="electives">Elective!$A$2:$A$9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40" i="1"/>
  <c r="D40" i="1"/>
  <c r="C40" i="1"/>
  <c r="A40" i="1"/>
  <c r="D35" i="1"/>
  <c r="C35" i="1"/>
  <c r="B35" i="1"/>
  <c r="A35" i="1"/>
  <c r="D21" i="1"/>
  <c r="C21" i="1"/>
  <c r="A21" i="1"/>
</calcChain>
</file>

<file path=xl/sharedStrings.xml><?xml version="1.0" encoding="utf-8"?>
<sst xmlns="http://schemas.openxmlformats.org/spreadsheetml/2006/main" count="193" uniqueCount="149">
  <si>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</si>
  <si>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</si>
  <si>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</si>
  <si>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</si>
  <si>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</si>
  <si>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</si>
  <si>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</si>
  <si>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</si>
  <si>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</si>
  <si>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</si>
  <si>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</si>
  <si>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</si>
  <si>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</si>
  <si>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</si>
  <si>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</si>
  <si>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</si>
  <si>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</si>
  <si>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</si>
  <si>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</si>
  <si>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</si>
  <si>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</si>
  <si>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</si>
  <si>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</si>
  <si>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</si>
  <si>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</si>
  <si>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</si>
  <si>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</si>
  <si>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</si>
  <si>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</si>
  <si>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</si>
  <si>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</si>
  <si>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>CLICK HERE TO SELECT</t>
  </si>
  <si>
    <t xml:space="preserve"> 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</si>
  <si>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</si>
  <si>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</si>
  <si>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</si>
  <si>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</si>
  <si>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</si>
  <si>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</si>
  <si>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</si>
  <si>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</si>
  <si>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</si>
  <si>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</si>
  <si>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</si>
  <si>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</si>
  <si>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</si>
  <si>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</si>
  <si>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</si>
  <si>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</si>
  <si>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</si>
  <si>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4100 - Teaching Children with Disabilities - SP2 (EXT)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</si>
  <si>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</si>
  <si>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</si>
  <si>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</si>
  <si>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</si>
  <si>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</si>
  <si>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</si>
  <si>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</si>
  <si>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</si>
  <si>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</si>
  <si>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</si>
  <si>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</si>
  <si>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</si>
  <si>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</si>
  <si>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</si>
  <si>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</si>
  <si>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</si>
  <si>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</si>
  <si>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</si>
  <si>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</si>
  <si>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</si>
  <si>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</si>
  <si>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</si>
  <si>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</si>
  <si>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</si>
  <si>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</si>
  <si>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EDUC 4245</t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</si>
  <si>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</si>
  <si>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</si>
  <si>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</si>
  <si>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</si>
  <si>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</si>
  <si>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Professional Experience 1: Introduction to Educators' Practices</t>
  </si>
  <si>
    <t>Professional Experience 2: Curriculum and Pedagogy (Early Childhood)</t>
  </si>
  <si>
    <t>EDUC 1112</t>
  </si>
  <si>
    <t>Honours Educational Research: Theory, Literature &amp; Policy</t>
  </si>
  <si>
    <t>Honours Research Methodology: Methods &amp; Ethics</t>
  </si>
  <si>
    <t>EDUC 4247</t>
  </si>
  <si>
    <t>English Curriculum: Reading</t>
  </si>
  <si>
    <t>English Curriculum: Text Production</t>
  </si>
  <si>
    <t>ENVT 1013</t>
  </si>
  <si>
    <t xml:space="preserve">MATH 1057 </t>
  </si>
  <si>
    <t>Primary Specialism 2 - Mathematics for Primary Educators 1</t>
  </si>
  <si>
    <t>Primary Specialism 1 - Environment, Society and Climate</t>
  </si>
  <si>
    <t>Primary Specialism 3 - Leading Mathematics in Early Childhood Education</t>
  </si>
  <si>
    <t>Science and Mathematics Education 2 (B-5)</t>
  </si>
  <si>
    <t>Professional Experience 4 (Honours): Inquiry into Practice 
*13.5 units</t>
  </si>
  <si>
    <t>English Curriculum: Language</t>
  </si>
  <si>
    <t xml:space="preserve">
MATH 1057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</si>
  <si>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</si>
  <si>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EDUC 4193 - Leadership &amp; Advocacy in Early Childhood - SP2 (EXT) 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</si>
  <si>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</si>
  <si>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</si>
  <si>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</si>
  <si>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</si>
  <si>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1</t>
  </si>
  <si>
    <t>2025 – Semester 2</t>
  </si>
  <si>
    <t>2026 – Semester 1</t>
  </si>
  <si>
    <t>2026 – Semester 2</t>
  </si>
  <si>
    <t>EDUC 1087</t>
  </si>
  <si>
    <t>Primary Specialism 1 - Teaching Linguistically Diverse Learners</t>
  </si>
  <si>
    <t>2027 – Semester 1</t>
  </si>
  <si>
    <t>2027 – Semester 2</t>
  </si>
  <si>
    <t>EDUC 3073</t>
  </si>
  <si>
    <t xml:space="preserve">Mathematics Education 1 </t>
  </si>
  <si>
    <t>LANTITE Self Eval
RRHAN
WWCC</t>
  </si>
  <si>
    <t>Co-req 
EDUC 1044</t>
  </si>
  <si>
    <t>Specialism:</t>
  </si>
  <si>
    <t>Select 1 specialism area above from drop down list for course options</t>
  </si>
  <si>
    <t>English Curriculum: Programming (from 2026 onwards)</t>
  </si>
  <si>
    <t>Replacing 
EDUC 1106</t>
  </si>
  <si>
    <t>EDUC 1044
EDUC 2058
LANTITE Attempt</t>
  </si>
  <si>
    <t>EDUC 1102
Co-req
EDUC 2092</t>
  </si>
  <si>
    <t>EDUC 1041
Co-req
EDUC 3081</t>
  </si>
  <si>
    <t>All prior courses in yrs 1-3</t>
  </si>
  <si>
    <t>**Intensive in Jan/Feb**</t>
  </si>
  <si>
    <t xml:space="preserve">All prior courses + LANTITE </t>
  </si>
  <si>
    <t>Questions?</t>
  </si>
  <si>
    <t>For any study plan/ program related enquiries:</t>
  </si>
  <si>
    <t>For any placement related enquiries:</t>
  </si>
  <si>
    <t>LANTITE enquiries:</t>
  </si>
  <si>
    <t>EDUC 2093</t>
  </si>
  <si>
    <t>Primary Specialism 3 - Grammar Across the Curriculum</t>
  </si>
  <si>
    <t>Replacing 
EDUC 4243</t>
  </si>
  <si>
    <t>LANTITE@unisa.edu.au</t>
  </si>
  <si>
    <t>EDC-Placement@unisa.edu.au</t>
  </si>
  <si>
    <t>EDC-TeachingLearning@unisa.edu.au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</si>
  <si>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</si>
  <si>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>MHEC/LHEC Bachelor of Early Childhood Education (Honours) Commencing 2025</t>
  </si>
  <si>
    <t xml:space="preserve">
</t>
  </si>
  <si>
    <t>Science and Mathematics Education (Junior Primary)</t>
  </si>
  <si>
    <t>EDUC 2097</t>
  </si>
  <si>
    <t>LANG 1024 OR SACE:</t>
  </si>
  <si>
    <t xml:space="preserve">Primary Specialism 3 - French 2A or SACE Stage 2 contact EDC-TeachingLearning@unisa.edu.au </t>
  </si>
  <si>
    <t>2028 – Semester 1</t>
  </si>
  <si>
    <t>2028 – Semester 2</t>
  </si>
  <si>
    <t>EDUC 4213 - Peers Relationships &amp; Health - SP7 intensive to be undertaken in 3rd year at latest (Pre-req EDUC 2092)</t>
  </si>
  <si>
    <t>EDUC 3065 - Brain Development in Early Childhood - SP2/SP5 (EXT)</t>
  </si>
  <si>
    <t>EDUC 4208 - Teaching in Rural and Regional Locations - SP2 (EXT)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</si>
</sst>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5" fillId="4" borderId="7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9" borderId="0" xfId="0" applyFont="1" applyFill="1"/>
    <xf numFmtId="0" fontId="6" fillId="9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13" xfId="0" applyFont="1" applyBorder="1"/>
    <xf numFmtId="0" fontId="0" fillId="0" borderId="14" xfId="0" applyBorder="1"/>
    <xf numFmtId="0" fontId="0" fillId="0" borderId="16" xfId="0" applyBorder="1"/>
    <xf numFmtId="0" fontId="18" fillId="0" borderId="0" xfId="1" applyBorder="1"/>
    <xf numFmtId="0" fontId="0" fillId="0" borderId="0" xfId="0" applyBorder="1"/>
    <xf numFmtId="0" fontId="0" fillId="0" borderId="18" xfId="0" applyBorder="1"/>
    <xf numFmtId="0" fontId="14" fillId="0" borderId="17" xfId="0" applyFont="1" applyBorder="1"/>
    <xf numFmtId="0" fontId="14" fillId="0" borderId="0" xfId="0" applyFont="1" applyBorder="1"/>
    <xf numFmtId="0" fontId="18" fillId="0" borderId="12" xfId="1" applyBorder="1"/>
    <xf numFmtId="0" fontId="0" fillId="0" borderId="12" xfId="0" applyBorder="1"/>
    <xf numFmtId="0" fontId="0" fillId="0" borderId="19" xfId="0" applyBorder="1"/>
    <xf numFmtId="0" fontId="16" fillId="0" borderId="0" xfId="0" applyFont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9</xdr:col>
      <xdr:colOff>257175</xdr:colOff>
      <xdr:row>20</xdr:row>
      <xdr:rowOff>149225</xdr:rowOff>
    </xdr:from>
    <xdr:ext cx="523875" cy="285750"/>
    <xdr:sp macro="" textlink="">
      <xdr:nvSpPr>
        <xdr:cNvPr id="1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F72EEF-E3AA-4CE2-97D0-3D99AE2F23C2}"/>
            </a:ext>
          </a:extLst>
        </xdr:cNvPr>
        <xdr:cNvSpPr txBox="1"/>
      </xdr:nvSpPr>
      <xdr:spPr>
        <a:xfrm>
          <a:off x="9182100" y="40544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180975</xdr:colOff>
      <xdr:row>21</xdr:row>
      <xdr:rowOff>53975</xdr:rowOff>
    </xdr:from>
    <xdr:ext cx="523875" cy="285750"/>
    <xdr:sp macro="" textlink="">
      <xdr:nvSpPr>
        <xdr:cNvPr id="14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233ED-D28B-4C67-8AB9-B463398B511F}"/>
            </a:ext>
          </a:extLst>
        </xdr:cNvPr>
        <xdr:cNvSpPr txBox="1"/>
      </xdr:nvSpPr>
      <xdr:spPr>
        <a:xfrm>
          <a:off x="11544300" y="44069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247650</xdr:colOff>
      <xdr:row>23</xdr:row>
      <xdr:rowOff>47625</xdr:rowOff>
    </xdr:from>
    <xdr:ext cx="523875" cy="285750"/>
    <xdr:sp macro="" textlink="">
      <xdr:nvSpPr>
        <xdr:cNvPr id="13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24967-2EC1-4B0E-B0F0-29D85E73724F}"/>
            </a:ext>
          </a:extLst>
        </xdr:cNvPr>
        <xdr:cNvSpPr txBox="1"/>
      </xdr:nvSpPr>
      <xdr:spPr>
        <a:xfrm>
          <a:off x="7858125" y="489585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D797419-01FE-49D7-9581-C39A30D20F9B}"/>
            </a:ext>
          </a:extLst>
        </xdr:cNvPr>
        <xdr:cNvSpPr txBox="1"/>
      </xdr:nvSpPr>
      <xdr:spPr>
        <a:xfrm>
          <a:off x="7038975" y="2676525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3"/>
  <sheetViews>
    <sheetView tabSelected="1" zoomScaleNormal="100" workbookViewId="0">
      <selection sqref="A1:E1"/>
    </sheetView>
  </sheetViews>
  <sheetFormatPr defaultRowHeight="14.5" x14ac:dyDescent="0.35"/>
  <cols>
    <col min="1" max="1" width="9.7265625" customWidth="1"/>
    <col min="2" max="2" width="52.26953125" customWidth="1"/>
    <col min="3" max="3" width="13.453125" customWidth="1"/>
    <col min="4" max="4" width="9.8164062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75" t="s">
        <v>138</v>
      </c>
      <c r="B1" s="75"/>
      <c r="C1" s="75"/>
      <c r="D1" s="75"/>
      <c r="E1" s="75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1" customFormat="1" x14ac:dyDescent="0.35">
      <c r="B5" s="32" t="s">
        <v>117</v>
      </c>
      <c r="C5" s="76" t="s">
        <v>31</v>
      </c>
      <c r="D5" s="76"/>
    </row>
    <row r="6" spans="1:8" ht="34.5" customHeight="1" x14ac:dyDescent="0.3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</row>
    <row r="7" spans="1:8" x14ac:dyDescent="0.35">
      <c r="A7" s="43"/>
      <c r="B7" s="44" t="s">
        <v>105</v>
      </c>
      <c r="C7" s="21"/>
      <c r="D7" s="21"/>
      <c r="E7" s="22"/>
      <c r="G7" s="26"/>
      <c r="H7" s="27" t="s">
        <v>6</v>
      </c>
    </row>
    <row r="8" spans="1:8" x14ac:dyDescent="0.35">
      <c r="A8" s="47" t="s">
        <v>71</v>
      </c>
      <c r="B8" s="38" t="s">
        <v>72</v>
      </c>
      <c r="C8" s="39" t="s">
        <v>9</v>
      </c>
      <c r="D8" s="39">
        <v>2</v>
      </c>
      <c r="E8" s="57"/>
      <c r="G8" s="28"/>
      <c r="H8" s="27" t="s">
        <v>10</v>
      </c>
    </row>
    <row r="9" spans="1:8" x14ac:dyDescent="0.35">
      <c r="A9" s="37" t="s">
        <v>13</v>
      </c>
      <c r="B9" s="38" t="s">
        <v>73</v>
      </c>
      <c r="C9" s="39" t="s">
        <v>9</v>
      </c>
      <c r="D9" s="39">
        <v>2</v>
      </c>
      <c r="E9" s="57"/>
      <c r="G9" s="29"/>
      <c r="H9" s="27" t="s">
        <v>11</v>
      </c>
    </row>
    <row r="10" spans="1:8" ht="31.5" x14ac:dyDescent="0.35">
      <c r="A10" s="23" t="s">
        <v>51</v>
      </c>
      <c r="B10" s="16" t="s">
        <v>82</v>
      </c>
      <c r="C10" s="39" t="s">
        <v>115</v>
      </c>
      <c r="D10" s="39">
        <v>2</v>
      </c>
      <c r="E10" s="57"/>
      <c r="G10" s="30"/>
      <c r="H10" s="27" t="s">
        <v>12</v>
      </c>
    </row>
    <row r="11" spans="1:8" ht="21" x14ac:dyDescent="0.35">
      <c r="A11" s="37" t="s">
        <v>74</v>
      </c>
      <c r="B11" s="38" t="s">
        <v>75</v>
      </c>
      <c r="C11" s="42" t="s">
        <v>116</v>
      </c>
      <c r="D11" s="39">
        <v>2</v>
      </c>
      <c r="E11" s="57"/>
    </row>
    <row r="12" spans="1:8" x14ac:dyDescent="0.35">
      <c r="A12" s="45"/>
      <c r="B12" s="46" t="s">
        <v>106</v>
      </c>
      <c r="C12" s="21"/>
      <c r="D12" s="21"/>
      <c r="E12" s="22"/>
      <c r="G12" s="5"/>
    </row>
    <row r="13" spans="1:8" ht="21" x14ac:dyDescent="0.35">
      <c r="A13" s="52" t="s">
        <v>84</v>
      </c>
      <c r="B13" s="53" t="s">
        <v>97</v>
      </c>
      <c r="C13" s="35" t="s">
        <v>120</v>
      </c>
      <c r="D13" s="35">
        <v>5</v>
      </c>
      <c r="E13" s="57"/>
    </row>
    <row r="14" spans="1:8" x14ac:dyDescent="0.35">
      <c r="A14" s="33" t="s">
        <v>14</v>
      </c>
      <c r="B14" s="34" t="s">
        <v>15</v>
      </c>
      <c r="C14" s="35" t="s">
        <v>9</v>
      </c>
      <c r="D14" s="35">
        <v>5</v>
      </c>
      <c r="E14" s="57"/>
    </row>
    <row r="15" spans="1:8" x14ac:dyDescent="0.35">
      <c r="A15" s="33" t="s">
        <v>79</v>
      </c>
      <c r="B15" s="34" t="s">
        <v>80</v>
      </c>
      <c r="C15" s="35" t="s">
        <v>9</v>
      </c>
      <c r="D15" s="35">
        <v>5</v>
      </c>
      <c r="E15" s="57"/>
    </row>
    <row r="16" spans="1:8" x14ac:dyDescent="0.35">
      <c r="A16" s="41" t="s">
        <v>7</v>
      </c>
      <c r="B16" s="40" t="s">
        <v>8</v>
      </c>
      <c r="C16" s="36" t="s">
        <v>9</v>
      </c>
      <c r="D16" s="36">
        <v>5</v>
      </c>
      <c r="E16" s="57"/>
    </row>
    <row r="17" spans="1:15" x14ac:dyDescent="0.35">
      <c r="A17" s="19"/>
      <c r="B17" s="20" t="s">
        <v>107</v>
      </c>
      <c r="C17" s="21"/>
      <c r="D17" s="21"/>
      <c r="E17" s="22"/>
    </row>
    <row r="18" spans="1:15" x14ac:dyDescent="0.35">
      <c r="A18" s="56" t="s">
        <v>16</v>
      </c>
      <c r="B18" s="53" t="s">
        <v>88</v>
      </c>
      <c r="C18" s="42" t="s">
        <v>84</v>
      </c>
      <c r="D18" s="35">
        <v>2</v>
      </c>
      <c r="E18" s="57"/>
    </row>
    <row r="19" spans="1:15" x14ac:dyDescent="0.35">
      <c r="A19" s="33" t="s">
        <v>17</v>
      </c>
      <c r="B19" s="34" t="s">
        <v>18</v>
      </c>
      <c r="C19" s="35" t="s">
        <v>9</v>
      </c>
      <c r="D19" s="35">
        <v>2</v>
      </c>
      <c r="E19" s="57"/>
    </row>
    <row r="20" spans="1:15" x14ac:dyDescent="0.35">
      <c r="A20" s="33" t="s">
        <v>19</v>
      </c>
      <c r="B20" s="34" t="s">
        <v>20</v>
      </c>
      <c r="C20" s="35" t="s">
        <v>9</v>
      </c>
      <c r="D20" s="35">
        <v>2</v>
      </c>
      <c r="E20" s="57"/>
    </row>
    <row r="21" spans="1:15" ht="35.25" customHeight="1" x14ac:dyDescent="0.35">
      <c r="A21" s="48" t="str">
        <f>VLOOKUP($C$5,Specialisms!1:1048576,2,FALSE)</f>
        <v xml:space="preserve"> </v>
      </c>
      <c r="B21" s="49" t="str">
        <f>VLOOKUP($C$5,Specialisms!1:1048576,3,FALSE)</f>
        <v>Select 1 specialism area above from drop down list for course options</v>
      </c>
      <c r="C21" s="50" t="str">
        <f>VLOOKUP($C$5,Specialisms!1:1048576,4,FALSE)</f>
        <v xml:space="preserve"> </v>
      </c>
      <c r="D21" s="50" t="str">
        <f>VLOOKUP($C$5,Specialisms!1:1048576,5,FALSE)</f>
        <v xml:space="preserve"> </v>
      </c>
      <c r="E21" s="58"/>
    </row>
    <row r="22" spans="1:15" x14ac:dyDescent="0.35">
      <c r="A22" s="19"/>
      <c r="B22" s="20" t="s">
        <v>108</v>
      </c>
      <c r="C22" s="21"/>
      <c r="D22" s="21"/>
      <c r="E22" s="22"/>
    </row>
    <row r="23" spans="1:15" ht="31.5" x14ac:dyDescent="0.35">
      <c r="A23" s="23" t="s">
        <v>65</v>
      </c>
      <c r="B23" s="16" t="s">
        <v>83</v>
      </c>
      <c r="C23" s="35" t="s">
        <v>121</v>
      </c>
      <c r="D23" s="35">
        <v>5</v>
      </c>
      <c r="E23" s="57"/>
    </row>
    <row r="24" spans="1:15" x14ac:dyDescent="0.35">
      <c r="A24" s="33" t="s">
        <v>113</v>
      </c>
      <c r="B24" s="34" t="s">
        <v>114</v>
      </c>
      <c r="C24" s="35"/>
      <c r="D24" s="35">
        <v>5</v>
      </c>
      <c r="E24" s="57"/>
    </row>
    <row r="25" spans="1:15" x14ac:dyDescent="0.35">
      <c r="A25" s="33" t="s">
        <v>21</v>
      </c>
      <c r="B25" s="34" t="s">
        <v>22</v>
      </c>
      <c r="C25" s="35" t="s">
        <v>9</v>
      </c>
      <c r="D25" s="62">
        <v>5</v>
      </c>
      <c r="E25" s="57"/>
    </row>
    <row r="26" spans="1:15" ht="31.5" x14ac:dyDescent="0.35">
      <c r="A26" s="33" t="s">
        <v>23</v>
      </c>
      <c r="B26" s="34" t="s">
        <v>24</v>
      </c>
      <c r="C26" s="35" t="s">
        <v>122</v>
      </c>
      <c r="D26" s="35">
        <v>6</v>
      </c>
      <c r="E26" s="57"/>
    </row>
    <row r="27" spans="1:15" x14ac:dyDescent="0.35">
      <c r="A27" s="19"/>
      <c r="B27" s="20" t="s">
        <v>111</v>
      </c>
      <c r="C27" s="21"/>
      <c r="D27" s="21"/>
      <c r="E27" s="22"/>
    </row>
    <row r="28" spans="1:15" ht="15.5" x14ac:dyDescent="0.35">
      <c r="A28" s="33" t="s">
        <v>66</v>
      </c>
      <c r="B28" s="34" t="s">
        <v>95</v>
      </c>
      <c r="C28" s="35"/>
      <c r="D28" s="35">
        <v>2</v>
      </c>
      <c r="E28" s="57"/>
      <c r="G28" s="64" t="s">
        <v>127</v>
      </c>
      <c r="H28" s="65"/>
      <c r="I28" s="65"/>
      <c r="J28" s="65"/>
      <c r="K28" s="65"/>
      <c r="L28" s="65"/>
      <c r="M28" s="65"/>
      <c r="N28" s="65"/>
      <c r="O28" s="66"/>
    </row>
    <row r="29" spans="1:15" ht="14.25" customHeight="1" x14ac:dyDescent="0.35">
      <c r="A29" s="24" t="s">
        <v>67</v>
      </c>
      <c r="B29" s="14" t="s">
        <v>68</v>
      </c>
      <c r="C29" s="35" t="s">
        <v>65</v>
      </c>
      <c r="D29" s="35">
        <v>2</v>
      </c>
      <c r="E29" s="57"/>
      <c r="G29" s="80" t="s">
        <v>128</v>
      </c>
      <c r="H29" s="81"/>
      <c r="I29" s="81"/>
      <c r="J29" s="81"/>
      <c r="K29" s="81"/>
      <c r="L29" s="67" t="s">
        <v>136</v>
      </c>
      <c r="M29" s="68"/>
      <c r="N29" s="68"/>
      <c r="O29" s="69"/>
    </row>
    <row r="30" spans="1:15" ht="31.5" x14ac:dyDescent="0.35">
      <c r="A30" s="33" t="s">
        <v>69</v>
      </c>
      <c r="B30" s="34" t="s">
        <v>70</v>
      </c>
      <c r="C30" s="35" t="s">
        <v>123</v>
      </c>
      <c r="D30" s="35">
        <v>2</v>
      </c>
      <c r="E30" s="57"/>
      <c r="G30" s="80" t="s">
        <v>129</v>
      </c>
      <c r="H30" s="81"/>
      <c r="I30" s="81"/>
      <c r="J30" s="81"/>
      <c r="K30" s="81"/>
      <c r="L30" s="67" t="s">
        <v>135</v>
      </c>
      <c r="M30" s="68"/>
      <c r="N30" s="68"/>
      <c r="O30" s="69"/>
    </row>
    <row r="31" spans="1:15" x14ac:dyDescent="0.35">
      <c r="A31" s="19"/>
      <c r="B31" s="20" t="s">
        <v>112</v>
      </c>
      <c r="C31" s="21"/>
      <c r="D31" s="21"/>
      <c r="E31" s="22"/>
      <c r="G31" s="70"/>
      <c r="H31" s="71"/>
      <c r="I31" s="71"/>
      <c r="J31" s="71"/>
      <c r="K31" s="71"/>
      <c r="L31" s="68"/>
      <c r="M31" s="68"/>
      <c r="N31" s="68"/>
      <c r="O31" s="69"/>
    </row>
    <row r="32" spans="1:15" ht="18.75" customHeight="1" x14ac:dyDescent="0.35">
      <c r="A32" s="33" t="s">
        <v>141</v>
      </c>
      <c r="B32" s="34" t="s">
        <v>140</v>
      </c>
      <c r="C32" s="35" t="s">
        <v>139</v>
      </c>
      <c r="D32" s="35">
        <v>5</v>
      </c>
      <c r="E32" s="57"/>
      <c r="G32" s="82" t="s">
        <v>130</v>
      </c>
      <c r="H32" s="83"/>
      <c r="I32" s="83"/>
      <c r="J32" s="83"/>
      <c r="K32" s="83"/>
      <c r="L32" s="72" t="s">
        <v>134</v>
      </c>
      <c r="M32" s="73"/>
      <c r="N32" s="73"/>
      <c r="O32" s="74"/>
    </row>
    <row r="33" spans="1:5" x14ac:dyDescent="0.35">
      <c r="A33" s="52" t="s">
        <v>27</v>
      </c>
      <c r="B33" s="53" t="s">
        <v>89</v>
      </c>
      <c r="C33" s="15" t="s">
        <v>16</v>
      </c>
      <c r="D33" s="15">
        <v>5</v>
      </c>
      <c r="E33" s="59"/>
    </row>
    <row r="34" spans="1:5" x14ac:dyDescent="0.35">
      <c r="A34" s="33" t="s">
        <v>25</v>
      </c>
      <c r="B34" s="34" t="s">
        <v>26</v>
      </c>
      <c r="C34" s="15" t="s">
        <v>9</v>
      </c>
      <c r="D34" s="15">
        <v>5</v>
      </c>
      <c r="E34" s="59"/>
    </row>
    <row r="35" spans="1:5" ht="35.15" customHeight="1" x14ac:dyDescent="0.35">
      <c r="A35" s="48" t="str">
        <f>VLOOKUP($C$5,Specialisms!1:1048576,6,FALSE)</f>
        <v xml:space="preserve"> </v>
      </c>
      <c r="B35" s="49" t="str">
        <f>VLOOKUP($C$5,Specialisms!1:1048576,7,FALSE)</f>
        <v>Select 1 specialism area above from drop down list for course options</v>
      </c>
      <c r="C35" s="51" t="str">
        <f>VLOOKUP($C$5,Specialisms!1:1048576,8,FALSE)</f>
        <v xml:space="preserve"> </v>
      </c>
      <c r="D35" s="51" t="str">
        <f>VLOOKUP($C$5,Specialisms!1:1048576,9,FALSE)</f>
        <v xml:space="preserve"> </v>
      </c>
      <c r="E35" s="60"/>
    </row>
    <row r="36" spans="1:5" x14ac:dyDescent="0.35">
      <c r="A36" s="19"/>
      <c r="B36" s="20" t="s">
        <v>144</v>
      </c>
      <c r="C36" s="21"/>
      <c r="D36" s="21"/>
      <c r="E36" s="22"/>
    </row>
    <row r="37" spans="1:5" ht="21" x14ac:dyDescent="0.35">
      <c r="A37" s="52" t="s">
        <v>28</v>
      </c>
      <c r="B37" s="53" t="s">
        <v>85</v>
      </c>
      <c r="C37" s="63" t="s">
        <v>124</v>
      </c>
      <c r="D37" s="54">
        <v>1</v>
      </c>
      <c r="E37" s="57" t="s">
        <v>125</v>
      </c>
    </row>
    <row r="38" spans="1:5" ht="21" x14ac:dyDescent="0.35">
      <c r="A38" s="52" t="s">
        <v>30</v>
      </c>
      <c r="B38" s="53" t="s">
        <v>86</v>
      </c>
      <c r="C38" s="63" t="s">
        <v>124</v>
      </c>
      <c r="D38" s="54">
        <v>2</v>
      </c>
      <c r="E38" s="57"/>
    </row>
    <row r="39" spans="1:5" x14ac:dyDescent="0.35">
      <c r="A39" s="52" t="s">
        <v>87</v>
      </c>
      <c r="B39" s="53" t="s">
        <v>119</v>
      </c>
      <c r="C39" s="54" t="s">
        <v>27</v>
      </c>
      <c r="D39" s="54">
        <v>2</v>
      </c>
      <c r="E39" s="57"/>
    </row>
    <row r="40" spans="1:5" ht="32.25" customHeight="1" x14ac:dyDescent="0.35">
      <c r="A40" s="48" t="str">
        <f>VLOOKUP($C$5,Specialisms!1:1048576,10,FALSE)</f>
        <v xml:space="preserve"> </v>
      </c>
      <c r="B40" s="49" t="str">
        <f>VLOOKUP($C$5,Specialisms!1:1048576,11,FALSE)</f>
        <v>Select 1 specialism area above from drop down list for course options</v>
      </c>
      <c r="C40" s="50" t="str">
        <f>VLOOKUP($C$5,Specialisms!1:1048576,12,FALSE)</f>
        <v xml:space="preserve"> </v>
      </c>
      <c r="D40" s="50" t="str">
        <f>VLOOKUP($C$5,Specialisms!1:1048576,13,FALSE)</f>
        <v xml:space="preserve"> </v>
      </c>
      <c r="E40" s="58"/>
    </row>
    <row r="41" spans="1:5" ht="25" customHeight="1" x14ac:dyDescent="0.35">
      <c r="A41" s="77" t="s">
        <v>29</v>
      </c>
      <c r="B41" s="78"/>
      <c r="C41" s="78"/>
      <c r="D41" s="78"/>
      <c r="E41" s="79"/>
    </row>
    <row r="42" spans="1:5" x14ac:dyDescent="0.35">
      <c r="A42" s="19"/>
      <c r="B42" s="20" t="s">
        <v>145</v>
      </c>
      <c r="C42" s="21"/>
      <c r="D42" s="21"/>
      <c r="E42" s="22"/>
    </row>
    <row r="43" spans="1:5" ht="24" x14ac:dyDescent="0.35">
      <c r="A43" s="23" t="s">
        <v>76</v>
      </c>
      <c r="B43" s="16" t="s">
        <v>96</v>
      </c>
      <c r="C43" s="35" t="s">
        <v>126</v>
      </c>
      <c r="D43" s="35">
        <v>4</v>
      </c>
      <c r="E43" s="57"/>
    </row>
  </sheetData>
  <sheetProtection algorithmName="SHA-512" hashValue="5FD2F3Mwx+/siDW5ITg/lfCzYQif+WqRCHTc/SEUmAg3U9nQxSuQXlo48hl8m2/Ez5P6O4bKSFkwY+Ip/OCBFQ==" saltValue="SKrKjuHCVA+4FsrPEtD3Uw==" spinCount="100000" sheet="1" objects="1" scenarios="1"/>
  <mergeCells count="6">
    <mergeCell ref="A1:E1"/>
    <mergeCell ref="C5:D5"/>
    <mergeCell ref="A41:E41"/>
    <mergeCell ref="G29:K29"/>
    <mergeCell ref="G30:K30"/>
    <mergeCell ref="G32:K32"/>
  </mergeCells>
  <hyperlinks>
    <hyperlink ref="L32" r:id="rId1" xr:uid="{EC7714BF-8175-461B-821C-45F5621000AB}"/>
    <hyperlink ref="L30" r:id="rId2" xr:uid="{3B456AAE-CB02-427C-97B1-132077018FB6}"/>
    <hyperlink ref="L29" r:id="rId3" xr:uid="{72305C14-3BF1-4344-AD73-0C1A36D071E9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Specialisms!$A:$A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Elective!$A$1:$A$9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workbookViewId="0">
      <selection activeCell="K1" sqref="K1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31</v>
      </c>
      <c r="B1" t="s">
        <v>32</v>
      </c>
      <c r="C1" t="s">
        <v>118</v>
      </c>
      <c r="D1" t="s">
        <v>32</v>
      </c>
      <c r="E1" t="s">
        <v>32</v>
      </c>
      <c r="F1" t="s">
        <v>32</v>
      </c>
      <c r="G1" t="s">
        <v>118</v>
      </c>
      <c r="H1" t="s">
        <v>32</v>
      </c>
      <c r="I1" t="s">
        <v>32</v>
      </c>
      <c r="J1" t="s">
        <v>32</v>
      </c>
      <c r="K1" t="s">
        <v>118</v>
      </c>
      <c r="L1" t="s">
        <v>32</v>
      </c>
      <c r="M1" t="s">
        <v>32</v>
      </c>
    </row>
    <row r="2" spans="1:13" ht="108.5" thickBot="1" x14ac:dyDescent="0.4">
      <c r="A2" s="13" t="s">
        <v>33</v>
      </c>
      <c r="B2" s="9" t="s">
        <v>34</v>
      </c>
      <c r="C2" s="3" t="s">
        <v>52</v>
      </c>
      <c r="D2" s="2" t="s">
        <v>9</v>
      </c>
      <c r="E2" s="2">
        <v>2</v>
      </c>
      <c r="F2" s="9" t="s">
        <v>35</v>
      </c>
      <c r="G2" s="3" t="s">
        <v>53</v>
      </c>
      <c r="H2" s="2" t="s">
        <v>9</v>
      </c>
      <c r="I2" s="2">
        <v>5</v>
      </c>
      <c r="J2" s="9" t="s">
        <v>36</v>
      </c>
      <c r="K2" s="3" t="s">
        <v>54</v>
      </c>
      <c r="L2" s="2" t="s">
        <v>9</v>
      </c>
      <c r="M2" s="2">
        <v>2</v>
      </c>
    </row>
    <row r="3" spans="1:13" ht="84.5" thickBot="1" x14ac:dyDescent="0.4">
      <c r="A3" s="13" t="s">
        <v>0</v>
      </c>
      <c r="B3" s="11" t="s">
        <v>109</v>
      </c>
      <c r="C3" s="7" t="s">
        <v>110</v>
      </c>
      <c r="D3" s="12" t="s">
        <v>9</v>
      </c>
      <c r="E3" s="61">
        <v>2</v>
      </c>
      <c r="F3" s="11" t="s">
        <v>37</v>
      </c>
      <c r="G3" s="3" t="s">
        <v>55</v>
      </c>
      <c r="H3" s="2" t="s">
        <v>9</v>
      </c>
      <c r="I3" s="2">
        <v>5</v>
      </c>
      <c r="J3" s="11" t="s">
        <v>131</v>
      </c>
      <c r="K3" s="3" t="s">
        <v>132</v>
      </c>
      <c r="L3" s="2" t="s">
        <v>133</v>
      </c>
      <c r="M3" s="2">
        <v>2</v>
      </c>
    </row>
    <row r="4" spans="1:13" ht="72.5" thickBot="1" x14ac:dyDescent="0.4">
      <c r="A4" s="10" t="s">
        <v>38</v>
      </c>
      <c r="B4" s="9" t="s">
        <v>39</v>
      </c>
      <c r="C4" s="3" t="s">
        <v>56</v>
      </c>
      <c r="D4" s="2" t="s">
        <v>9</v>
      </c>
      <c r="E4" s="2">
        <v>2</v>
      </c>
      <c r="F4" s="9" t="s">
        <v>40</v>
      </c>
      <c r="G4" s="3" t="s">
        <v>57</v>
      </c>
      <c r="H4" s="17" t="s">
        <v>39</v>
      </c>
      <c r="I4" s="4">
        <v>5</v>
      </c>
      <c r="J4" s="6" t="s">
        <v>101</v>
      </c>
      <c r="K4" s="7" t="s">
        <v>102</v>
      </c>
      <c r="L4" s="2" t="s">
        <v>9</v>
      </c>
      <c r="M4" s="2">
        <v>2</v>
      </c>
    </row>
    <row r="5" spans="1:13" ht="120.5" thickBot="1" x14ac:dyDescent="0.4">
      <c r="A5" s="10" t="s">
        <v>41</v>
      </c>
      <c r="B5" s="9" t="s">
        <v>42</v>
      </c>
      <c r="C5" s="3" t="s">
        <v>58</v>
      </c>
      <c r="D5" s="2" t="s">
        <v>9</v>
      </c>
      <c r="E5" s="2">
        <v>2</v>
      </c>
      <c r="F5" s="11" t="s">
        <v>43</v>
      </c>
      <c r="G5" s="3" t="s">
        <v>59</v>
      </c>
      <c r="H5" s="17" t="s">
        <v>42</v>
      </c>
      <c r="I5" s="4">
        <v>5</v>
      </c>
      <c r="J5" s="6" t="s">
        <v>142</v>
      </c>
      <c r="K5" s="7" t="s">
        <v>143</v>
      </c>
      <c r="L5" s="2" t="s">
        <v>9</v>
      </c>
      <c r="M5" s="2">
        <v>2</v>
      </c>
    </row>
    <row r="6" spans="1:13" ht="84.5" thickBot="1" x14ac:dyDescent="0.4">
      <c r="A6" s="10" t="s">
        <v>44</v>
      </c>
      <c r="B6" s="9" t="s">
        <v>45</v>
      </c>
      <c r="C6" s="3" t="s">
        <v>60</v>
      </c>
      <c r="D6" s="2" t="s">
        <v>9</v>
      </c>
      <c r="E6" s="2">
        <v>2</v>
      </c>
      <c r="F6" s="11" t="s">
        <v>45</v>
      </c>
      <c r="G6" s="3" t="s">
        <v>61</v>
      </c>
      <c r="H6" s="17" t="s">
        <v>45</v>
      </c>
      <c r="I6" s="12">
        <v>5</v>
      </c>
      <c r="J6" s="6" t="s">
        <v>103</v>
      </c>
      <c r="K6" s="7" t="s">
        <v>104</v>
      </c>
      <c r="L6" s="2" t="s">
        <v>9</v>
      </c>
      <c r="M6" s="2">
        <v>2</v>
      </c>
    </row>
    <row r="7" spans="1:13" ht="84.5" thickBot="1" x14ac:dyDescent="0.4">
      <c r="A7" s="10" t="s">
        <v>62</v>
      </c>
      <c r="B7" s="9" t="s">
        <v>90</v>
      </c>
      <c r="C7" s="3" t="s">
        <v>93</v>
      </c>
      <c r="D7" s="2" t="s">
        <v>9</v>
      </c>
      <c r="E7" s="2">
        <v>2</v>
      </c>
      <c r="F7" s="9" t="s">
        <v>91</v>
      </c>
      <c r="G7" s="3" t="s">
        <v>92</v>
      </c>
      <c r="H7" s="2" t="s">
        <v>9</v>
      </c>
      <c r="I7" s="2">
        <v>5</v>
      </c>
      <c r="J7" s="9" t="s">
        <v>81</v>
      </c>
      <c r="K7" s="3" t="s">
        <v>94</v>
      </c>
      <c r="L7" s="2" t="s">
        <v>98</v>
      </c>
      <c r="M7" s="2">
        <v>2</v>
      </c>
    </row>
    <row r="8" spans="1:13" ht="96.5" thickBot="1" x14ac:dyDescent="0.4">
      <c r="A8" s="10" t="s">
        <v>46</v>
      </c>
      <c r="B8" s="11" t="s">
        <v>47</v>
      </c>
      <c r="C8" s="7" t="s">
        <v>77</v>
      </c>
      <c r="D8" s="2" t="s">
        <v>9</v>
      </c>
      <c r="E8" s="12">
        <v>2</v>
      </c>
      <c r="F8" s="11" t="s">
        <v>48</v>
      </c>
      <c r="G8" s="7" t="s">
        <v>78</v>
      </c>
      <c r="H8" s="8" t="s">
        <v>47</v>
      </c>
      <c r="I8" s="2">
        <v>5</v>
      </c>
      <c r="J8" s="9" t="s">
        <v>49</v>
      </c>
      <c r="K8" s="3" t="s">
        <v>63</v>
      </c>
      <c r="L8" s="2" t="s">
        <v>64</v>
      </c>
      <c r="M8" s="2">
        <v>1</v>
      </c>
    </row>
  </sheetData>
  <sheetProtection algorithmName="SHA-512" hashValue="fbczkGQyfhT4yDMuYxgWGotaXDymvbkxY9Cgs8HSC6qU7YilKVMN85DIQvdYXBquf59rMxyIJrBAQsyE9sY+0g==" saltValue="ldMMqjD5gccdEsY3pKlB4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9"/>
  <sheetViews>
    <sheetView workbookViewId="0">
      <selection activeCell="A7" sqref="A7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29</v>
      </c>
    </row>
    <row r="2" spans="1:1" ht="24.5" thickBot="1" x14ac:dyDescent="0.4">
      <c r="A2" s="18" t="s">
        <v>146</v>
      </c>
    </row>
    <row r="3" spans="1:1" ht="15" thickBot="1" x14ac:dyDescent="0.4">
      <c r="A3" s="18" t="s">
        <v>50</v>
      </c>
    </row>
    <row r="4" spans="1:1" ht="24.5" thickBot="1" x14ac:dyDescent="0.4">
      <c r="A4" s="18" t="s">
        <v>137</v>
      </c>
    </row>
    <row r="5" spans="1:1" ht="15" thickBot="1" x14ac:dyDescent="0.4">
      <c r="A5" s="18" t="s">
        <v>147</v>
      </c>
    </row>
    <row r="6" spans="1:1" ht="15" thickBot="1" x14ac:dyDescent="0.4">
      <c r="A6" s="18" t="s">
        <v>148</v>
      </c>
    </row>
    <row r="7" spans="1:1" ht="15" thickBot="1" x14ac:dyDescent="0.4">
      <c r="A7" s="55" t="s">
        <v>100</v>
      </c>
    </row>
    <row r="8" spans="1:1" ht="15" customHeight="1" x14ac:dyDescent="0.35">
      <c r="A8" s="84" t="s">
        <v>99</v>
      </c>
    </row>
    <row r="9" spans="1:1" ht="15" thickBot="1" x14ac:dyDescent="0.4">
      <c r="A9" s="85"/>
    </row>
  </sheetData>
  <sheetProtection algorithmName="SHA-512" hashValue="4IvjHuO2Xr7ceCqf9u2bJVaZnGzfkmbiUCnWoNOyYjfZ6prKUzZ1tIWnzd02HekR6C5uvun8NzYOdSpf4T1gTw==" saltValue="33yKsdRfMvAblPttF+p2oA==" spinCount="100000" sheet="1" objects="1" scenarios="1"/>
  <mergeCells count="1">
    <mergeCell ref="A8:A9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Props1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schemas.microsoft.com/office/2006/documentManagement/types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Specialisms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2021-09-13T02:04:26Z</cp:lastPrinted>
  <dcterms:created xsi:type="dcterms:W3CDTF">2021-03-19T03:50:52Z</dcterms:created>
  <dcterms:modified xsi:type="dcterms:W3CDTF">2024-12-10T01:05:48Z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