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B104E4D7-5F29-4EBE-966C-71EBBB2170BA}" xr6:coauthVersionLast="47" xr6:coauthVersionMax="47" xr10:uidLastSave="{00000000-0000-0000-0000-000000000000}"/>
  <workbookProtection workbookAlgorithmName="SHA-512" workbookHashValue="KiQaPwnTXlCt5e6v8s6bcZsrnM3wRJe1pe5odNUPnaPrer8z3HiYe69BjMK7Wgs3/epyASaNz4JSCgOT2Z/nuA==" workbookSaltValue="q1LYVKIqS+TXqHUGnh5znA==" workbookSpinCount="100000" lockStructure="1"/>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C10" i="1"/>
  <c r="B10" i="1"/>
  <c r="A10" i="1"/>
  <c r="D36" i="1"/>
  <c r="C36" i="1"/>
  <c r="B36" i="1"/>
  <c r="A36" i="1"/>
  <c r="D23" i="1"/>
  <c r="C23" i="1"/>
  <c r="B23" i="1"/>
  <c r="A23" i="1"/>
</calcChain>
</file>

<file path=xl/sharedStrings.xml><?xml version="1.0" encoding="utf-8"?>
<sst xmlns="http://schemas.openxmlformats.org/spreadsheetml/2006/main" count="263" uniqueCount="182">
  <si>
    <t>Specialisation:</t>
  </si>
  <si>
    <t>English (EXT)</t>
  </si>
  <si>
    <t>Course Name</t>
  </si>
  <si>
    <t>Pre Req</t>
  </si>
  <si>
    <t>Study Period</t>
  </si>
  <si>
    <t>Notes</t>
  </si>
  <si>
    <t xml:space="preserve">CORE </t>
  </si>
  <si>
    <t>EDUC 2054</t>
  </si>
  <si>
    <t>Foundations in Arts Education</t>
  </si>
  <si>
    <t>-</t>
  </si>
  <si>
    <t>SPECIALISM</t>
  </si>
  <si>
    <t>EDUC 1106</t>
  </si>
  <si>
    <t>Language and Mathematics for Learning</t>
  </si>
  <si>
    <t>PLACEMENT</t>
  </si>
  <si>
    <t>EDUC 1081</t>
  </si>
  <si>
    <t>ELECTIVE</t>
  </si>
  <si>
    <t>EDUC 1102</t>
  </si>
  <si>
    <t>Foundations in Learning and Teaching 1: Learning through Play</t>
  </si>
  <si>
    <t>EDUC 1018</t>
  </si>
  <si>
    <t>Design and Technology Education</t>
  </si>
  <si>
    <t>EDUC 1077</t>
  </si>
  <si>
    <t>Theories of Learning</t>
  </si>
  <si>
    <t>EDUC 2058</t>
  </si>
  <si>
    <t>EDUC 2006</t>
  </si>
  <si>
    <t>Health and Physical Education</t>
  </si>
  <si>
    <t>EDUC 2056</t>
  </si>
  <si>
    <t>Humanities and Social Sciences Education</t>
  </si>
  <si>
    <t>EDUC 2062</t>
  </si>
  <si>
    <t>EDUC 3073</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</si>
  <si>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</si>
  <si>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</si>
  <si>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</si>
  <si>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</si>
  <si>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3086</t>
  </si>
  <si>
    <t>EDUC 3055</t>
  </si>
  <si>
    <t>Inclusive Education</t>
  </si>
  <si>
    <t>EDUC 3062</t>
  </si>
  <si>
    <t>EDUC 3079</t>
  </si>
  <si>
    <t>Foundations in Learning and Teaching 3: Educating for Diversity and Inclusion</t>
  </si>
  <si>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</si>
  <si>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</si>
  <si>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</si>
  <si>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</si>
  <si>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</si>
  <si>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</si>
  <si>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</si>
  <si>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</si>
  <si>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</si>
  <si>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</si>
  <si>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</si>
  <si>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</si>
  <si>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</si>
  <si>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</si>
  <si>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</si>
  <si>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</si>
  <si>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1 or 5</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</si>
  <si>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</si>
  <si>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</si>
  <si>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</si>
  <si>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</si>
  <si>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</si>
  <si>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</si>
  <si>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</si>
  <si>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</si>
  <si>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</si>
  <si>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</si>
  <si>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</si>
  <si>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</si>
  <si>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</si>
  <si>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</si>
  <si>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</si>
  <si>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</si>
  <si>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</si>
  <si>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</si>
  <si>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EDUC 2067</t>
  </si>
  <si>
    <t>Required Elective - Teaching and Learning of Motor Skills</t>
  </si>
  <si>
    <t>Italian</t>
  </si>
  <si>
    <t>EDUC 2057</t>
  </si>
  <si>
    <t>Primary Specialism 1 - Learning Languages and Cultures</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</si>
  <si>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</si>
  <si>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</si>
  <si>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</si>
  <si>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</si>
  <si>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</si>
  <si>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</si>
  <si>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</si>
  <si>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</si>
  <si>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</si>
  <si>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</si>
  <si>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</si>
  <si>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</si>
  <si>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</si>
  <si>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</si>
  <si>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</si>
  <si>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</si>
  <si>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</si>
  <si>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</si>
  <si>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</si>
  <si>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</si>
  <si>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</si>
  <si>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</si>
  <si>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1069 + EDUC 2049</t>
  </si>
  <si>
    <t>1 (intensive in Feb)</t>
  </si>
  <si>
    <t>EDUC 3035</t>
  </si>
  <si>
    <t>Primary Specialism 4 - Religious Education for Catholic Schools</t>
  </si>
  <si>
    <t>Science</t>
  </si>
  <si>
    <t>EDUC 2065</t>
  </si>
  <si>
    <t>Primary Specialism 1 - Science and Sustainability 1B: Atmosphere and Climate</t>
  </si>
  <si>
    <t>Technologies</t>
  </si>
  <si>
    <t>EDUC 1095</t>
  </si>
  <si>
    <t>Primary Specialism 1 - Food and Society</t>
  </si>
  <si>
    <t>EDUC 1084</t>
  </si>
  <si>
    <t>Primary Specialism 2 - Digital Citizenship</t>
  </si>
  <si>
    <t>EDUC 4229</t>
  </si>
  <si>
    <t>Primary Specialism 3 - STEM: A Project Based Pedagogy</t>
  </si>
  <si>
    <t>EDUC 3070</t>
  </si>
  <si>
    <t>Primary Specialism 4 - Technology by Design</t>
  </si>
  <si>
    <t>Primary Specialism 3 - Mathematics for Primary Educators 3</t>
  </si>
  <si>
    <t>EDUC 2098</t>
  </si>
  <si>
    <t>MATH 1057
EDUC 3004
EDUC 2098</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</si>
  <si>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</si>
  <si>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</si>
  <si>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</si>
  <si>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</si>
  <si>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</si>
  <si>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</si>
  <si>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</si>
  <si>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</si>
  <si>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</si>
  <si>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EDUC 4213 - Peers Relationships &amp; Health - SP7 intensive</t>
  </si>
  <si>
    <t>Primary Specialism 3 - Astronomy and the Universe</t>
  </si>
  <si>
    <t>Professional Experience 2: Curriculum and Pedagogy</t>
  </si>
  <si>
    <t>EDUC 2030</t>
  </si>
  <si>
    <t>LANG 1029
OR LANG 3012</t>
  </si>
  <si>
    <t>LANG 1027 OR LANG 1028</t>
  </si>
  <si>
    <t>LANG 1024 OR LANG 3004</t>
  </si>
  <si>
    <t>LANG 1023 OR LANG 1025</t>
  </si>
  <si>
    <t>LANG 1033 
or 
LANG 1031</t>
  </si>
  <si>
    <t>LANG 1033 or LANG 1031</t>
  </si>
  <si>
    <t>LANG 1031 OR LANG 3006</t>
  </si>
  <si>
    <t>LANG 1034 OR LANG 1032</t>
  </si>
  <si>
    <t>Professional Experience 1: Introduction to Educators' Practices</t>
  </si>
  <si>
    <t>MHPE/LHPE Bachelor of Primary Education (Honours) - COMMENCED MID YEAR 2022</t>
  </si>
  <si>
    <t>2022 – Semester 2</t>
  </si>
  <si>
    <t>2023 – Semester 1</t>
  </si>
  <si>
    <t>2023 – Semester 2</t>
  </si>
  <si>
    <t>2024 – Semester 1</t>
  </si>
  <si>
    <t>2024 – Semester 2</t>
  </si>
  <si>
    <t>2025 – Semester 2</t>
  </si>
  <si>
    <t>English Curriculum: Reading</t>
  </si>
  <si>
    <t>Mathematics Education 1</t>
  </si>
  <si>
    <t>EDUC 1102
co-req EDUC 2062</t>
  </si>
  <si>
    <t>Science Education</t>
  </si>
  <si>
    <t>English Curriculum: Text Production</t>
  </si>
  <si>
    <t>EDUC 1103
EDUC 2079
EDUC 3080</t>
  </si>
  <si>
    <t>Primary Specialism 4 - Thinking and Working Mathematically</t>
  </si>
  <si>
    <t>Course Code</t>
  </si>
  <si>
    <t>All courses are 4.5 units unless otherwise noted</t>
  </si>
  <si>
    <t>Completed</t>
  </si>
  <si>
    <t>Elective</t>
  </si>
  <si>
    <r>
      <t xml:space="preserve">Professional Experience 3: Informed Planning (HP)   
</t>
    </r>
    <r>
      <rPr>
        <sz val="8"/>
        <color rgb="FF000000"/>
        <rFont val="Calibri"/>
        <family val="2"/>
      </rPr>
      <t>*9 units</t>
    </r>
  </si>
  <si>
    <t>EDUC 2062
EDUC 3073</t>
  </si>
  <si>
    <t>EDUC 1106 or EDUC 1112</t>
  </si>
  <si>
    <t>EDUC 1077
EDUC 1081
EDUC 2058
LANTITE attempt
Exposure to Abuse module</t>
  </si>
  <si>
    <t>EDUC 2093</t>
  </si>
  <si>
    <t>Primary Specialism 4 - Grammar Across the Curriculum</t>
  </si>
  <si>
    <t>Primary Specialism 4 - Critical and Contemporary Science Education</t>
  </si>
  <si>
    <t>EDUC 3093</t>
  </si>
  <si>
    <t>Primary Mathematics Education 2</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</si>
  <si>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</si>
  <si>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</si>
  <si>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</si>
  <si>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</si>
  <si>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</si>
  <si>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</si>
  <si>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</si>
  <si>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t>EDUC 3085: Brain Development in the Early Years (SP5) (EXT)</t>
  </si>
  <si>
    <t>EDUC 1108 or EDUC 1087</t>
  </si>
  <si>
    <t>Primary Specialism 2 - Adolescent Literature OR Teaching Linguistically Diverse Learners</t>
  </si>
  <si>
    <t>Primary Specialism 2 - Environment, Society and Climate</t>
  </si>
  <si>
    <r>
      <t xml:space="preserve">2025 – Semester 1
</t>
    </r>
    <r>
      <rPr>
        <b/>
        <sz val="10"/>
        <color rgb="FFFF0000"/>
        <rFont val="Calibri"/>
        <family val="2"/>
      </rPr>
      <t>*No other courses can be taken in this semester due to placement*
*If you need to make up a missed course please contact Teaching &amp; Learning*</t>
    </r>
  </si>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</sst>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10"/>
      <color rgb="FFFF0000"/>
      <name val="Calibri"/>
      <family val="2"/>
    </font>
    <font>
      <b/>
      <sz val="14"/>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7">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6" fillId="7"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1"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16" fontId="8" fillId="0" borderId="1" xfId="0" applyNumberFormat="1" applyFont="1" applyBorder="1" applyAlignment="1">
      <alignment horizontal="center" vertical="center" wrapText="1"/>
    </xf>
    <xf numFmtId="0" fontId="11" fillId="0" borderId="6" xfId="0" applyFont="1" applyBorder="1"/>
    <xf numFmtId="0" fontId="10" fillId="6" borderId="8" xfId="0" applyFont="1" applyFill="1" applyBorder="1" applyAlignment="1">
      <alignment horizontal="center" vertical="center" wrapText="1"/>
    </xf>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7" borderId="8" xfId="0" applyFont="1" applyFill="1" applyBorder="1" applyAlignment="1">
      <alignment vertical="center" wrapText="1"/>
    </xf>
    <xf numFmtId="0" fontId="14" fillId="0" borderId="0" xfId="0" applyFont="1"/>
    <xf numFmtId="0" fontId="14" fillId="8"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6" fillId="7" borderId="3"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7" fillId="3" borderId="10" xfId="0" applyFont="1" applyFill="1" applyBorder="1" applyAlignment="1">
      <alignment horizontal="center" vertical="center" wrapText="1"/>
    </xf>
    <xf numFmtId="0" fontId="6" fillId="3" borderId="8" xfId="0" applyFont="1" applyFill="1" applyBorder="1" applyAlignment="1">
      <alignment horizontal="center" wrapText="1"/>
    </xf>
    <xf numFmtId="0" fontId="6" fillId="3" borderId="8" xfId="0" applyFont="1" applyFill="1" applyBorder="1" applyAlignment="1">
      <alignment wrapText="1"/>
    </xf>
    <xf numFmtId="0" fontId="6" fillId="4" borderId="8" xfId="0" applyFont="1" applyFill="1" applyBorder="1" applyAlignment="1">
      <alignment horizontal="center" wrapText="1"/>
    </xf>
    <xf numFmtId="0" fontId="6" fillId="4" borderId="8" xfId="0" applyFont="1" applyFill="1" applyBorder="1" applyAlignment="1">
      <alignment horizontal="left" wrapText="1"/>
    </xf>
    <xf numFmtId="0" fontId="7" fillId="0" borderId="10" xfId="0" applyFont="1" applyBorder="1" applyAlignment="1">
      <alignment vertical="center" wrapText="1"/>
    </xf>
    <xf numFmtId="0" fontId="7" fillId="0" borderId="13" xfId="0" applyFont="1" applyBorder="1" applyAlignment="1">
      <alignment vertical="center"/>
    </xf>
    <xf numFmtId="0" fontId="8" fillId="0" borderId="8" xfId="0" applyFont="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8" fillId="8" borderId="8" xfId="0" applyFont="1" applyFill="1" applyBorder="1" applyAlignment="1">
      <alignment horizontal="center" vertical="center" wrapText="1"/>
    </xf>
    <xf numFmtId="0" fontId="8" fillId="10" borderId="8" xfId="0" applyFont="1" applyFill="1" applyBorder="1" applyAlignment="1" applyProtection="1">
      <alignment horizontal="center" vertical="center" wrapText="1"/>
      <protection locked="0"/>
    </xf>
    <xf numFmtId="0" fontId="6" fillId="7" borderId="10" xfId="0" applyFont="1" applyFill="1" applyBorder="1" applyAlignment="1" applyProtection="1">
      <alignment vertical="center" wrapText="1"/>
      <protection locked="0"/>
    </xf>
    <xf numFmtId="0" fontId="6" fillId="7" borderId="11" xfId="0" applyFont="1" applyFill="1" applyBorder="1" applyAlignment="1" applyProtection="1">
      <alignment vertical="center" wrapText="1"/>
      <protection locked="0"/>
    </xf>
    <xf numFmtId="0" fontId="14" fillId="9" borderId="12" xfId="0" applyFont="1" applyFill="1" applyBorder="1" applyAlignment="1" applyProtection="1">
      <alignment horizontal="center"/>
      <protection locked="0"/>
    </xf>
    <xf numFmtId="0" fontId="1" fillId="0" borderId="0" xfId="0" applyFont="1" applyAlignment="1">
      <alignment horizontal="center" vertical="center"/>
    </xf>
    <xf numFmtId="0" fontId="0" fillId="11" borderId="14"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621300"/>
    <xdr:sp macro="" textlink="">
      <xdr:nvSpPr>
        <xdr:cNvPr id="5" name="TextBox 3">
          <a:extLst>
            <a:ext uri="{FF2B5EF4-FFF2-40B4-BE49-F238E27FC236}">
              <a16:creationId xmlns:a16="http://schemas.microsoft.com/office/drawing/2014/main" id="{281D4F59-D38B-4336-BF44-2061AD2DDFA7}"/>
            </a:ext>
          </a:extLst>
        </xdr:cNvPr>
        <xdr:cNvSpPr txBox="1"/>
      </xdr:nvSpPr>
      <xdr:spPr>
        <a:xfrm>
          <a:off x="6915150" y="2314575"/>
          <a:ext cx="5476875" cy="66213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a:t>
          </a:r>
          <a:r>
            <a:rPr lang="en-US" sz="1100" b="0" baseline="0">
              <a:solidFill>
                <a:schemeClr val="tx1"/>
              </a:solidFill>
              <a:effectLst/>
              <a:latin typeface="+mn-lt"/>
              <a:ea typeface="+mn-ea"/>
              <a:cs typeface="+mn-cs"/>
            </a:rPr>
            <a:t> 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that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submit an override request is available</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165735</xdr:colOff>
      <xdr:row>20</xdr:row>
      <xdr:rowOff>133985</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4A95093E-6468-4AAD-A72F-5D23FAFA6CAB}"/>
            </a:ext>
          </a:extLst>
        </xdr:cNvPr>
        <xdr:cNvSpPr txBox="1"/>
      </xdr:nvSpPr>
      <xdr:spPr>
        <a:xfrm>
          <a:off x="9248775" y="419544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262890</xdr:colOff>
      <xdr:row>22</xdr:row>
      <xdr:rowOff>105410</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090EF4C8-2785-4863-8E38-DF67CE354E93}"/>
            </a:ext>
          </a:extLst>
        </xdr:cNvPr>
        <xdr:cNvSpPr txBox="1"/>
      </xdr:nvSpPr>
      <xdr:spPr>
        <a:xfrm>
          <a:off x="11784330" y="453263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331470</xdr:colOff>
      <xdr:row>25</xdr:row>
      <xdr:rowOff>70485</xdr:rowOff>
    </xdr:from>
    <xdr:ext cx="324000" cy="216000"/>
    <xdr:sp macro="" textlink="">
      <xdr:nvSpPr>
        <xdr:cNvPr id="8" name="TextBox 6">
          <a:hlinkClick xmlns:r="http://schemas.openxmlformats.org/officeDocument/2006/relationships" r:id="rId4"/>
          <a:extLst>
            <a:ext uri="{FF2B5EF4-FFF2-40B4-BE49-F238E27FC236}">
              <a16:creationId xmlns:a16="http://schemas.microsoft.com/office/drawing/2014/main" id="{1E10D47F-76F9-40C7-A27B-7AB02971CF0A}"/>
            </a:ext>
          </a:extLst>
        </xdr:cNvPr>
        <xdr:cNvSpPr txBox="1"/>
      </xdr:nvSpPr>
      <xdr:spPr>
        <a:xfrm>
          <a:off x="8081010" y="5434965"/>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192405</xdr:colOff>
      <xdr:row>31</xdr:row>
      <xdr:rowOff>53975</xdr:rowOff>
    </xdr:from>
    <xdr:ext cx="2160000" cy="180000"/>
    <xdr:sp macro="" textlink="">
      <xdr:nvSpPr>
        <xdr:cNvPr id="9" name="TextBox 7">
          <a:hlinkClick xmlns:r="http://schemas.openxmlformats.org/officeDocument/2006/relationships" r:id="rId5"/>
          <a:extLst>
            <a:ext uri="{FF2B5EF4-FFF2-40B4-BE49-F238E27FC236}">
              <a16:creationId xmlns:a16="http://schemas.microsoft.com/office/drawing/2014/main" id="{E868AFF2-A309-4CC6-AC17-ED7862047036}"/>
            </a:ext>
          </a:extLst>
        </xdr:cNvPr>
        <xdr:cNvSpPr txBox="1"/>
      </xdr:nvSpPr>
      <xdr:spPr>
        <a:xfrm>
          <a:off x="9885045" y="8001635"/>
          <a:ext cx="2160000" cy="18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chorCtr="0">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116840</xdr:colOff>
      <xdr:row>32</xdr:row>
      <xdr:rowOff>65405</xdr:rowOff>
    </xdr:from>
    <xdr:ext cx="1933575" cy="285750"/>
    <xdr:sp macro="" textlink="">
      <xdr:nvSpPr>
        <xdr:cNvPr id="10" name="TextBox 9">
          <a:hlinkClick xmlns:r="http://schemas.openxmlformats.org/officeDocument/2006/relationships" r:id="rId6"/>
          <a:extLst>
            <a:ext uri="{FF2B5EF4-FFF2-40B4-BE49-F238E27FC236}">
              <a16:creationId xmlns:a16="http://schemas.microsoft.com/office/drawing/2014/main" id="{A69DD77E-A489-4D5B-B75D-36F7B3841B4B}"/>
            </a:ext>
          </a:extLst>
        </xdr:cNvPr>
        <xdr:cNvSpPr txBox="1"/>
      </xdr:nvSpPr>
      <xdr:spPr>
        <a:xfrm>
          <a:off x="9199880" y="819594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440055</xdr:colOff>
      <xdr:row>22</xdr:row>
      <xdr:rowOff>459105</xdr:rowOff>
    </xdr:from>
    <xdr:ext cx="523875" cy="285750"/>
    <xdr:sp macro="" textlink="">
      <xdr:nvSpPr>
        <xdr:cNvPr id="11" name="TextBox 6">
          <a:hlinkClick xmlns:r="http://schemas.openxmlformats.org/officeDocument/2006/relationships" r:id="rId7"/>
          <a:extLst>
            <a:ext uri="{FF2B5EF4-FFF2-40B4-BE49-F238E27FC236}">
              <a16:creationId xmlns:a16="http://schemas.microsoft.com/office/drawing/2014/main" id="{8B866861-044F-4302-B11A-232EF3FB7E62}"/>
            </a:ext>
          </a:extLst>
        </xdr:cNvPr>
        <xdr:cNvSpPr txBox="1"/>
      </xdr:nvSpPr>
      <xdr:spPr>
        <a:xfrm>
          <a:off x="10132695" y="488632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442595</xdr:colOff>
      <xdr:row>33</xdr:row>
      <xdr:rowOff>139700</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ACD4C3ED-69DB-4CA4-9F15-3874E4DDD561}"/>
            </a:ext>
          </a:extLst>
        </xdr:cNvPr>
        <xdr:cNvSpPr txBox="1"/>
      </xdr:nvSpPr>
      <xdr:spPr>
        <a:xfrm>
          <a:off x="8192135" y="845312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13</xdr:col>
      <xdr:colOff>573405</xdr:colOff>
      <xdr:row>29</xdr:row>
      <xdr:rowOff>22860</xdr:rowOff>
    </xdr:from>
    <xdr:ext cx="324000" cy="216000"/>
    <xdr:sp macro="" textlink="">
      <xdr:nvSpPr>
        <xdr:cNvPr id="4" name="TextBox 6">
          <a:hlinkClick xmlns:r="http://schemas.openxmlformats.org/officeDocument/2006/relationships" r:id="rId9"/>
          <a:extLst>
            <a:ext uri="{FF2B5EF4-FFF2-40B4-BE49-F238E27FC236}">
              <a16:creationId xmlns:a16="http://schemas.microsoft.com/office/drawing/2014/main" id="{C0A63C72-66B9-44A9-A924-FC9FEB3CEF1C}"/>
            </a:ext>
          </a:extLst>
        </xdr:cNvPr>
        <xdr:cNvSpPr txBox="1"/>
      </xdr:nvSpPr>
      <xdr:spPr>
        <a:xfrm>
          <a:off x="12094845" y="7490460"/>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50"/>
  <sheetViews>
    <sheetView tabSelected="1" workbookViewId="0">
      <selection sqref="A1:E1"/>
    </sheetView>
  </sheetViews>
  <sheetFormatPr defaultRowHeight="14.4" x14ac:dyDescent="0.3"/>
  <cols>
    <col min="2" max="2" width="51.6640625" customWidth="1"/>
    <col min="3" max="3" width="13.44140625" customWidth="1"/>
    <col min="4" max="4" width="9.109375" customWidth="1"/>
    <col min="5" max="5" width="11.109375" bestFit="1" customWidth="1"/>
    <col min="7" max="7" width="9.88671875" customWidth="1"/>
    <col min="8" max="8" width="10.5546875" customWidth="1"/>
  </cols>
  <sheetData>
    <row r="1" spans="1:9" x14ac:dyDescent="0.3">
      <c r="A1" s="57" t="s">
        <v>142</v>
      </c>
      <c r="B1" s="57"/>
      <c r="C1" s="57"/>
      <c r="D1" s="57"/>
      <c r="E1" s="57"/>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4" customFormat="1" x14ac:dyDescent="0.3">
      <c r="B5" s="35" t="s">
        <v>0</v>
      </c>
      <c r="C5" s="56" t="s">
        <v>41</v>
      </c>
      <c r="D5" s="56"/>
    </row>
    <row r="6" spans="1:9" x14ac:dyDescent="0.3">
      <c r="A6" s="28" t="s">
        <v>156</v>
      </c>
      <c r="B6" s="28" t="s">
        <v>2</v>
      </c>
      <c r="C6" s="28" t="s">
        <v>3</v>
      </c>
      <c r="D6" s="28" t="s">
        <v>4</v>
      </c>
      <c r="E6" s="28" t="s">
        <v>5</v>
      </c>
    </row>
    <row r="7" spans="1:9" x14ac:dyDescent="0.3">
      <c r="A7" s="22"/>
      <c r="B7" s="23" t="s">
        <v>143</v>
      </c>
      <c r="C7" s="24"/>
      <c r="D7" s="24"/>
      <c r="E7" s="25"/>
      <c r="G7" s="29"/>
      <c r="H7" s="48" t="s">
        <v>6</v>
      </c>
      <c r="I7" s="49" t="s">
        <v>157</v>
      </c>
    </row>
    <row r="8" spans="1:9" x14ac:dyDescent="0.3">
      <c r="A8" s="36" t="s">
        <v>11</v>
      </c>
      <c r="B8" s="40" t="s">
        <v>12</v>
      </c>
      <c r="C8" s="52" t="s">
        <v>9</v>
      </c>
      <c r="D8" s="52">
        <v>5</v>
      </c>
      <c r="E8" s="53" t="s">
        <v>158</v>
      </c>
      <c r="G8" s="31"/>
      <c r="H8" s="30" t="s">
        <v>10</v>
      </c>
    </row>
    <row r="9" spans="1:9" x14ac:dyDescent="0.3">
      <c r="A9" s="36" t="s">
        <v>18</v>
      </c>
      <c r="B9" s="40" t="s">
        <v>19</v>
      </c>
      <c r="C9" s="52" t="s">
        <v>9</v>
      </c>
      <c r="D9" s="52">
        <v>5</v>
      </c>
      <c r="E9" s="53" t="s">
        <v>158</v>
      </c>
      <c r="G9" s="32"/>
      <c r="H9" s="30" t="s">
        <v>13</v>
      </c>
    </row>
    <row r="10" spans="1:9" ht="24.9" customHeight="1" x14ac:dyDescent="0.3">
      <c r="A10" s="26" t="str">
        <f>VLOOKUP($C$5,Sheet2!1:1048576,2,FALSE)</f>
        <v xml:space="preserve"> </v>
      </c>
      <c r="B10" s="18" t="str">
        <f>VLOOKUP($C$5,Sheet2!1:1048576,3,FALSE)</f>
        <v>select specialism from drop down list above for course options</v>
      </c>
      <c r="C10" s="52" t="str">
        <f>VLOOKUP($C$5,Sheet2!1:1048576,4,FALSE)</f>
        <v xml:space="preserve"> </v>
      </c>
      <c r="D10" s="52" t="str">
        <f>VLOOKUP($C$5,Sheet2!1:1048576,5,FALSE)</f>
        <v xml:space="preserve"> </v>
      </c>
      <c r="E10" s="53" t="s">
        <v>158</v>
      </c>
      <c r="G10" s="33"/>
      <c r="H10" s="30" t="s">
        <v>15</v>
      </c>
    </row>
    <row r="11" spans="1:9" x14ac:dyDescent="0.3">
      <c r="A11" s="22"/>
      <c r="B11" s="23" t="s">
        <v>144</v>
      </c>
      <c r="C11" s="24"/>
      <c r="D11" s="24"/>
      <c r="E11" s="25"/>
    </row>
    <row r="12" spans="1:9" x14ac:dyDescent="0.3">
      <c r="A12" s="36" t="s">
        <v>20</v>
      </c>
      <c r="B12" s="40" t="s">
        <v>21</v>
      </c>
      <c r="C12" s="52" t="s">
        <v>9</v>
      </c>
      <c r="D12" s="52">
        <v>2</v>
      </c>
      <c r="E12" s="53" t="s">
        <v>158</v>
      </c>
    </row>
    <row r="13" spans="1:9" x14ac:dyDescent="0.3">
      <c r="A13" s="36" t="s">
        <v>16</v>
      </c>
      <c r="B13" s="40" t="s">
        <v>17</v>
      </c>
      <c r="C13" s="52" t="s">
        <v>9</v>
      </c>
      <c r="D13" s="52">
        <v>2</v>
      </c>
      <c r="E13" s="53" t="s">
        <v>158</v>
      </c>
    </row>
    <row r="14" spans="1:9" x14ac:dyDescent="0.3">
      <c r="A14" s="19" t="s">
        <v>14</v>
      </c>
      <c r="B14" s="19" t="s">
        <v>141</v>
      </c>
      <c r="C14" s="52" t="s">
        <v>9</v>
      </c>
      <c r="D14" s="52">
        <v>2</v>
      </c>
      <c r="E14" s="53" t="s">
        <v>158</v>
      </c>
    </row>
    <row r="15" spans="1:9" x14ac:dyDescent="0.3">
      <c r="A15" s="22"/>
      <c r="B15" s="23" t="s">
        <v>145</v>
      </c>
      <c r="C15" s="24"/>
      <c r="D15" s="24"/>
      <c r="E15" s="25"/>
      <c r="G15" s="6"/>
    </row>
    <row r="16" spans="1:9" x14ac:dyDescent="0.3">
      <c r="A16" s="36" t="s">
        <v>7</v>
      </c>
      <c r="B16" s="40" t="s">
        <v>8</v>
      </c>
      <c r="C16" s="38" t="s">
        <v>9</v>
      </c>
      <c r="D16" s="38">
        <v>5</v>
      </c>
      <c r="E16" s="53" t="s">
        <v>158</v>
      </c>
    </row>
    <row r="17" spans="1:5" x14ac:dyDescent="0.3">
      <c r="A17" s="36" t="s">
        <v>29</v>
      </c>
      <c r="B17" s="40" t="s">
        <v>30</v>
      </c>
      <c r="C17" s="41" t="s">
        <v>9</v>
      </c>
      <c r="D17" s="41">
        <v>5</v>
      </c>
      <c r="E17" s="53" t="s">
        <v>158</v>
      </c>
    </row>
    <row r="18" spans="1:5" ht="28.95" customHeight="1" x14ac:dyDescent="0.3">
      <c r="A18" s="54"/>
      <c r="B18" s="55" t="s">
        <v>159</v>
      </c>
      <c r="C18" s="55"/>
      <c r="D18" s="55"/>
      <c r="E18" s="53" t="s">
        <v>158</v>
      </c>
    </row>
    <row r="19" spans="1:5" x14ac:dyDescent="0.3">
      <c r="A19" s="22"/>
      <c r="B19" s="23" t="s">
        <v>146</v>
      </c>
      <c r="C19" s="24"/>
      <c r="D19" s="24"/>
      <c r="E19" s="25"/>
    </row>
    <row r="20" spans="1:5" ht="20.399999999999999" x14ac:dyDescent="0.3">
      <c r="A20" s="43" t="s">
        <v>22</v>
      </c>
      <c r="B20" s="40" t="s">
        <v>149</v>
      </c>
      <c r="C20" s="38" t="s">
        <v>162</v>
      </c>
      <c r="D20" s="38">
        <v>2</v>
      </c>
      <c r="E20" s="53" t="s">
        <v>158</v>
      </c>
    </row>
    <row r="21" spans="1:5" x14ac:dyDescent="0.3">
      <c r="A21" s="36" t="s">
        <v>23</v>
      </c>
      <c r="B21" s="37" t="s">
        <v>24</v>
      </c>
      <c r="C21" s="38" t="s">
        <v>9</v>
      </c>
      <c r="D21" s="38">
        <v>2</v>
      </c>
      <c r="E21" s="53" t="s">
        <v>158</v>
      </c>
    </row>
    <row r="22" spans="1:5" x14ac:dyDescent="0.3">
      <c r="A22" s="36" t="s">
        <v>25</v>
      </c>
      <c r="B22" s="37" t="s">
        <v>26</v>
      </c>
      <c r="C22" s="38" t="s">
        <v>9</v>
      </c>
      <c r="D22" s="38">
        <v>2</v>
      </c>
      <c r="E22" s="53" t="s">
        <v>158</v>
      </c>
    </row>
    <row r="23" spans="1:5" ht="45" customHeight="1" x14ac:dyDescent="0.3">
      <c r="A23" s="26" t="str">
        <f>VLOOKUP($C$5,Sheet2!1:1048576,6,FALSE)</f>
        <v xml:space="preserve"> </v>
      </c>
      <c r="B23" s="18" t="str">
        <f>VLOOKUP($C$5,Sheet2!1:1048576,7,FALSE)</f>
        <v>select specialism from drop down list above for course options</v>
      </c>
      <c r="C23" s="38" t="str">
        <f>VLOOKUP($C$5,Sheet2!1:1048576,8,FALSE)</f>
        <v xml:space="preserve"> </v>
      </c>
      <c r="D23" s="38" t="str">
        <f>VLOOKUP($C$5,Sheet2!1:1048576,9,FALSE)</f>
        <v xml:space="preserve"> </v>
      </c>
      <c r="E23" s="53" t="s">
        <v>158</v>
      </c>
    </row>
    <row r="24" spans="1:5" x14ac:dyDescent="0.3">
      <c r="A24" s="22"/>
      <c r="B24" s="23" t="s">
        <v>147</v>
      </c>
      <c r="C24" s="24"/>
      <c r="D24" s="24"/>
      <c r="E24" s="25"/>
    </row>
    <row r="25" spans="1:5" x14ac:dyDescent="0.3">
      <c r="A25" s="36" t="s">
        <v>28</v>
      </c>
      <c r="B25" s="40" t="s">
        <v>150</v>
      </c>
      <c r="C25" s="41" t="s">
        <v>9</v>
      </c>
      <c r="D25" s="41">
        <v>5</v>
      </c>
      <c r="E25" s="53" t="s">
        <v>158</v>
      </c>
    </row>
    <row r="26" spans="1:5" ht="61.2" x14ac:dyDescent="0.3">
      <c r="A26" s="27" t="s">
        <v>27</v>
      </c>
      <c r="B26" s="19" t="s">
        <v>131</v>
      </c>
      <c r="C26" s="41" t="s">
        <v>163</v>
      </c>
      <c r="D26" s="38">
        <v>5</v>
      </c>
      <c r="E26" s="53" t="s">
        <v>158</v>
      </c>
    </row>
    <row r="27" spans="1:5" ht="24" x14ac:dyDescent="0.3">
      <c r="A27" s="36" t="s">
        <v>31</v>
      </c>
      <c r="B27" s="37" t="s">
        <v>32</v>
      </c>
      <c r="C27" s="38" t="s">
        <v>151</v>
      </c>
      <c r="D27" s="38">
        <v>6</v>
      </c>
      <c r="E27" s="53" t="s">
        <v>158</v>
      </c>
    </row>
    <row r="28" spans="1:5" ht="66" customHeight="1" x14ac:dyDescent="0.3">
      <c r="A28" s="22"/>
      <c r="B28" s="23" t="s">
        <v>180</v>
      </c>
      <c r="C28" s="24"/>
      <c r="D28" s="24"/>
      <c r="E28" s="25"/>
    </row>
    <row r="29" spans="1:5" x14ac:dyDescent="0.3">
      <c r="A29" s="44" t="s">
        <v>167</v>
      </c>
      <c r="B29" s="45" t="s">
        <v>168</v>
      </c>
      <c r="C29" s="41" t="s">
        <v>28</v>
      </c>
      <c r="D29" s="41">
        <v>2</v>
      </c>
      <c r="E29" s="50"/>
    </row>
    <row r="30" spans="1:5" x14ac:dyDescent="0.3">
      <c r="A30" s="36" t="s">
        <v>132</v>
      </c>
      <c r="B30" s="45" t="s">
        <v>152</v>
      </c>
      <c r="C30" s="41" t="s">
        <v>9</v>
      </c>
      <c r="D30" s="41">
        <v>2</v>
      </c>
      <c r="E30" s="50"/>
    </row>
    <row r="31" spans="1:5" ht="23.4" x14ac:dyDescent="0.3">
      <c r="A31" s="46" t="s">
        <v>33</v>
      </c>
      <c r="B31" s="47" t="s">
        <v>160</v>
      </c>
      <c r="C31" s="41" t="s">
        <v>161</v>
      </c>
      <c r="D31" s="41">
        <v>2</v>
      </c>
      <c r="E31" s="50"/>
    </row>
    <row r="32" spans="1:5" x14ac:dyDescent="0.3">
      <c r="A32" s="22"/>
      <c r="B32" s="23" t="s">
        <v>148</v>
      </c>
      <c r="C32" s="24"/>
      <c r="D32" s="24"/>
      <c r="E32" s="25"/>
    </row>
    <row r="33" spans="1:5" x14ac:dyDescent="0.3">
      <c r="A33" s="44" t="s">
        <v>34</v>
      </c>
      <c r="B33" s="45" t="s">
        <v>35</v>
      </c>
      <c r="C33" s="41" t="s">
        <v>9</v>
      </c>
      <c r="D33" s="41">
        <v>5</v>
      </c>
      <c r="E33" s="50"/>
    </row>
    <row r="34" spans="1:5" x14ac:dyDescent="0.3">
      <c r="A34" s="36" t="s">
        <v>36</v>
      </c>
      <c r="B34" s="40" t="s">
        <v>153</v>
      </c>
      <c r="C34" s="17" t="s">
        <v>22</v>
      </c>
      <c r="D34" s="17">
        <v>5</v>
      </c>
      <c r="E34" s="51"/>
    </row>
    <row r="35" spans="1:5" ht="24" x14ac:dyDescent="0.3">
      <c r="A35" s="36" t="s">
        <v>37</v>
      </c>
      <c r="B35" s="37" t="s">
        <v>38</v>
      </c>
      <c r="C35" s="17" t="s">
        <v>31</v>
      </c>
      <c r="D35" s="17">
        <v>5</v>
      </c>
      <c r="E35" s="51"/>
    </row>
    <row r="36" spans="1:5" ht="48.75" customHeight="1" x14ac:dyDescent="0.3">
      <c r="A36" s="26" t="str">
        <f>VLOOKUP($C$5,Sheet2!1:1048576,10,FALSE)</f>
        <v xml:space="preserve"> </v>
      </c>
      <c r="B36" s="18" t="str">
        <f>VLOOKUP($C$5,Sheet2!1:1048576,11,FALSE)</f>
        <v>select specialism from drop down list above for course options</v>
      </c>
      <c r="C36" s="17" t="str">
        <f>VLOOKUP($C$5,Sheet2!1:1048576,12,FALSE)</f>
        <v xml:space="preserve"> </v>
      </c>
      <c r="D36" s="17" t="str">
        <f>VLOOKUP($C$5,Sheet2!1:1048576,13,FALSE)</f>
        <v xml:space="preserve"> </v>
      </c>
      <c r="E36" s="51"/>
    </row>
    <row r="37" spans="1:5" ht="15" thickBot="1" x14ac:dyDescent="0.35"/>
    <row r="38" spans="1:5" ht="14.4" customHeight="1" x14ac:dyDescent="0.3">
      <c r="A38" s="58" t="s">
        <v>181</v>
      </c>
      <c r="B38" s="59"/>
      <c r="C38" s="59"/>
      <c r="D38" s="59"/>
      <c r="E38" s="60"/>
    </row>
    <row r="39" spans="1:5" x14ac:dyDescent="0.3">
      <c r="A39" s="61"/>
      <c r="B39" s="62"/>
      <c r="C39" s="62"/>
      <c r="D39" s="62"/>
      <c r="E39" s="63"/>
    </row>
    <row r="40" spans="1:5" x14ac:dyDescent="0.3">
      <c r="A40" s="61"/>
      <c r="B40" s="62"/>
      <c r="C40" s="62"/>
      <c r="D40" s="62"/>
      <c r="E40" s="63"/>
    </row>
    <row r="41" spans="1:5" x14ac:dyDescent="0.3">
      <c r="A41" s="61"/>
      <c r="B41" s="62"/>
      <c r="C41" s="62"/>
      <c r="D41" s="62"/>
      <c r="E41" s="63"/>
    </row>
    <row r="42" spans="1:5" x14ac:dyDescent="0.3">
      <c r="A42" s="61"/>
      <c r="B42" s="62"/>
      <c r="C42" s="62"/>
      <c r="D42" s="62"/>
      <c r="E42" s="63"/>
    </row>
    <row r="43" spans="1:5" x14ac:dyDescent="0.3">
      <c r="A43" s="61"/>
      <c r="B43" s="62"/>
      <c r="C43" s="62"/>
      <c r="D43" s="62"/>
      <c r="E43" s="63"/>
    </row>
    <row r="44" spans="1:5" x14ac:dyDescent="0.3">
      <c r="A44" s="61"/>
      <c r="B44" s="62"/>
      <c r="C44" s="62"/>
      <c r="D44" s="62"/>
      <c r="E44" s="63"/>
    </row>
    <row r="45" spans="1:5" x14ac:dyDescent="0.3">
      <c r="A45" s="61"/>
      <c r="B45" s="62"/>
      <c r="C45" s="62"/>
      <c r="D45" s="62"/>
      <c r="E45" s="63"/>
    </row>
    <row r="46" spans="1:5" x14ac:dyDescent="0.3">
      <c r="A46" s="61"/>
      <c r="B46" s="62"/>
      <c r="C46" s="62"/>
      <c r="D46" s="62"/>
      <c r="E46" s="63"/>
    </row>
    <row r="47" spans="1:5" x14ac:dyDescent="0.3">
      <c r="A47" s="61"/>
      <c r="B47" s="62"/>
      <c r="C47" s="62"/>
      <c r="D47" s="62"/>
      <c r="E47" s="63"/>
    </row>
    <row r="48" spans="1:5" x14ac:dyDescent="0.3">
      <c r="A48" s="61"/>
      <c r="B48" s="62"/>
      <c r="C48" s="62"/>
      <c r="D48" s="62"/>
      <c r="E48" s="63"/>
    </row>
    <row r="49" spans="1:5" x14ac:dyDescent="0.3">
      <c r="A49" s="61"/>
      <c r="B49" s="62"/>
      <c r="C49" s="62"/>
      <c r="D49" s="62"/>
      <c r="E49" s="63"/>
    </row>
    <row r="50" spans="1:5" ht="15" thickBot="1" x14ac:dyDescent="0.35">
      <c r="A50" s="64"/>
      <c r="B50" s="65"/>
      <c r="C50" s="65"/>
      <c r="D50" s="65"/>
      <c r="E50" s="66"/>
    </row>
  </sheetData>
  <sheetProtection algorithmName="SHA-512" hashValue="CBRSkDf8KFlirx3b5xXQG88KhlqEhuNgd2Nlet4/ZKtLhKEtTe4TTImGsavyG89c1rTbCxrhjhbQ3DobKf0XtQ==" saltValue="ha9p5grEuTfSu3xuk54ORw==" spinCount="100000" sheet="1" objects="1" scenarios="1"/>
  <mergeCells count="3">
    <mergeCell ref="C5:D5"/>
    <mergeCell ref="A1:E1"/>
    <mergeCell ref="A38:E50"/>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U12"/>
  <sheetViews>
    <sheetView workbookViewId="0"/>
  </sheetViews>
  <sheetFormatPr defaultRowHeight="14.4" x14ac:dyDescent="0.3"/>
  <cols>
    <col min="1" max="1" width="21" bestFit="1" customWidth="1"/>
    <col min="2" max="2" width="8.88671875" style="42" bestFit="1" customWidth="1"/>
    <col min="3" max="3" width="22.88671875" customWidth="1"/>
    <col min="6" max="6" width="9.109375" style="42"/>
    <col min="10" max="10" width="9.109375" style="42"/>
    <col min="14" max="14" width="9.109375" style="42"/>
  </cols>
  <sheetData>
    <row r="1" spans="1:21" ht="15" thickBot="1" x14ac:dyDescent="0.35">
      <c r="A1" t="s">
        <v>41</v>
      </c>
      <c r="B1" s="42" t="s">
        <v>42</v>
      </c>
      <c r="C1" t="s">
        <v>43</v>
      </c>
      <c r="D1" t="s">
        <v>42</v>
      </c>
      <c r="E1" t="s">
        <v>42</v>
      </c>
      <c r="F1" s="42" t="s">
        <v>42</v>
      </c>
      <c r="G1" t="s">
        <v>43</v>
      </c>
      <c r="H1" t="s">
        <v>42</v>
      </c>
      <c r="I1" t="s">
        <v>42</v>
      </c>
      <c r="J1" s="42" t="s">
        <v>42</v>
      </c>
      <c r="K1" t="s">
        <v>43</v>
      </c>
      <c r="L1" t="s">
        <v>42</v>
      </c>
      <c r="M1" t="s">
        <v>42</v>
      </c>
      <c r="N1" s="42" t="s">
        <v>42</v>
      </c>
      <c r="O1" t="s">
        <v>43</v>
      </c>
      <c r="P1" t="s">
        <v>42</v>
      </c>
      <c r="Q1" t="s">
        <v>42</v>
      </c>
    </row>
    <row r="2" spans="1:21" ht="108.6" thickBot="1" x14ac:dyDescent="0.35">
      <c r="A2" s="16" t="s">
        <v>44</v>
      </c>
      <c r="B2" s="7" t="s">
        <v>45</v>
      </c>
      <c r="C2" s="8" t="s">
        <v>46</v>
      </c>
      <c r="D2" s="9" t="s">
        <v>9</v>
      </c>
      <c r="E2" s="9">
        <v>5</v>
      </c>
      <c r="F2" s="10" t="s">
        <v>47</v>
      </c>
      <c r="G2" s="3" t="s">
        <v>48</v>
      </c>
      <c r="H2" s="2" t="s">
        <v>9</v>
      </c>
      <c r="I2" s="2">
        <v>2</v>
      </c>
      <c r="J2" s="10" t="s">
        <v>49</v>
      </c>
      <c r="K2" s="3" t="s">
        <v>50</v>
      </c>
      <c r="L2" s="2" t="s">
        <v>9</v>
      </c>
      <c r="M2" s="2">
        <v>5</v>
      </c>
      <c r="N2" s="10" t="s">
        <v>51</v>
      </c>
      <c r="O2" s="3" t="s">
        <v>52</v>
      </c>
      <c r="P2" s="2" t="s">
        <v>9</v>
      </c>
      <c r="Q2" s="2">
        <v>2</v>
      </c>
    </row>
    <row r="3" spans="1:21" ht="120.6" thickBot="1" x14ac:dyDescent="0.35">
      <c r="A3" s="16" t="s">
        <v>1</v>
      </c>
      <c r="B3" s="7" t="s">
        <v>53</v>
      </c>
      <c r="C3" s="8" t="s">
        <v>54</v>
      </c>
      <c r="D3" s="9" t="s">
        <v>9</v>
      </c>
      <c r="E3" s="9">
        <v>5</v>
      </c>
      <c r="F3" s="13" t="s">
        <v>177</v>
      </c>
      <c r="G3" s="8" t="s">
        <v>178</v>
      </c>
      <c r="H3" s="14" t="s">
        <v>9</v>
      </c>
      <c r="I3" s="15" t="s">
        <v>55</v>
      </c>
      <c r="J3" s="12" t="s">
        <v>56</v>
      </c>
      <c r="K3" s="3" t="s">
        <v>57</v>
      </c>
      <c r="L3" s="2" t="s">
        <v>9</v>
      </c>
      <c r="M3" s="2">
        <v>5</v>
      </c>
      <c r="N3" s="13" t="s">
        <v>164</v>
      </c>
      <c r="O3" s="3" t="s">
        <v>165</v>
      </c>
      <c r="P3" s="2" t="s">
        <v>9</v>
      </c>
      <c r="Q3" s="2">
        <v>2</v>
      </c>
    </row>
    <row r="4" spans="1:21" ht="84.6" thickBot="1" x14ac:dyDescent="0.35">
      <c r="A4" s="11" t="s">
        <v>58</v>
      </c>
      <c r="B4" s="7" t="s">
        <v>59</v>
      </c>
      <c r="C4" s="8" t="s">
        <v>60</v>
      </c>
      <c r="D4" s="9" t="s">
        <v>9</v>
      </c>
      <c r="E4" s="9">
        <v>5</v>
      </c>
      <c r="F4" s="10" t="s">
        <v>61</v>
      </c>
      <c r="G4" s="3" t="s">
        <v>62</v>
      </c>
      <c r="H4" s="2" t="s">
        <v>9</v>
      </c>
      <c r="I4" s="2">
        <v>2</v>
      </c>
      <c r="J4" s="10" t="s">
        <v>63</v>
      </c>
      <c r="K4" s="3" t="s">
        <v>64</v>
      </c>
      <c r="L4" s="2" t="s">
        <v>169</v>
      </c>
      <c r="M4" s="2">
        <v>5</v>
      </c>
      <c r="N4" s="10" t="s">
        <v>65</v>
      </c>
      <c r="O4" s="3" t="s">
        <v>66</v>
      </c>
      <c r="P4" s="2" t="s">
        <v>154</v>
      </c>
      <c r="Q4" s="2">
        <v>2</v>
      </c>
    </row>
    <row r="5" spans="1:21" ht="156.6" thickBot="1" x14ac:dyDescent="0.35">
      <c r="A5" s="11" t="s">
        <v>67</v>
      </c>
      <c r="B5" s="7" t="s">
        <v>68</v>
      </c>
      <c r="C5" s="8" t="s">
        <v>69</v>
      </c>
      <c r="D5" s="9" t="s">
        <v>9</v>
      </c>
      <c r="E5" s="9">
        <v>5</v>
      </c>
      <c r="F5" s="10" t="s">
        <v>70</v>
      </c>
      <c r="G5" s="3" t="s">
        <v>71</v>
      </c>
      <c r="H5" s="2" t="s">
        <v>9</v>
      </c>
      <c r="I5" s="2">
        <v>2</v>
      </c>
      <c r="J5" s="13" t="s">
        <v>122</v>
      </c>
      <c r="K5" s="8" t="s">
        <v>123</v>
      </c>
      <c r="L5" s="14" t="s">
        <v>9</v>
      </c>
      <c r="M5" s="5">
        <v>5</v>
      </c>
      <c r="N5" s="10" t="s">
        <v>72</v>
      </c>
      <c r="O5" s="3" t="s">
        <v>73</v>
      </c>
      <c r="P5" s="2" t="s">
        <v>170</v>
      </c>
      <c r="Q5" s="2">
        <v>2</v>
      </c>
      <c r="R5" s="39" t="s">
        <v>74</v>
      </c>
      <c r="S5" s="4" t="s">
        <v>75</v>
      </c>
      <c r="T5" s="2" t="s">
        <v>27</v>
      </c>
      <c r="U5" s="2">
        <v>2</v>
      </c>
    </row>
    <row r="6" spans="1:21" ht="72.599999999999994" thickBot="1" x14ac:dyDescent="0.35">
      <c r="A6" s="11" t="s">
        <v>76</v>
      </c>
      <c r="B6" s="7" t="s">
        <v>77</v>
      </c>
      <c r="C6" s="8" t="s">
        <v>78</v>
      </c>
      <c r="D6" s="9" t="s">
        <v>9</v>
      </c>
      <c r="E6" s="9">
        <v>5</v>
      </c>
      <c r="F6" s="10" t="s">
        <v>79</v>
      </c>
      <c r="G6" s="3" t="s">
        <v>80</v>
      </c>
      <c r="H6" s="2" t="s">
        <v>9</v>
      </c>
      <c r="I6" s="2">
        <v>2</v>
      </c>
      <c r="J6" s="10" t="s">
        <v>81</v>
      </c>
      <c r="K6" s="3" t="s">
        <v>82</v>
      </c>
      <c r="L6" s="20" t="s">
        <v>79</v>
      </c>
      <c r="M6" s="5">
        <v>5</v>
      </c>
      <c r="N6" s="7" t="s">
        <v>133</v>
      </c>
      <c r="O6" s="8" t="s">
        <v>171</v>
      </c>
      <c r="P6" s="2" t="s">
        <v>134</v>
      </c>
      <c r="Q6" s="2">
        <v>2</v>
      </c>
    </row>
    <row r="7" spans="1:21" ht="72.599999999999994" thickBot="1" x14ac:dyDescent="0.35">
      <c r="A7" s="11" t="s">
        <v>83</v>
      </c>
      <c r="B7" s="7" t="s">
        <v>77</v>
      </c>
      <c r="C7" s="8" t="s">
        <v>78</v>
      </c>
      <c r="D7" s="9" t="s">
        <v>9</v>
      </c>
      <c r="E7" s="9">
        <v>5</v>
      </c>
      <c r="F7" s="10" t="s">
        <v>127</v>
      </c>
      <c r="G7" s="3" t="s">
        <v>85</v>
      </c>
      <c r="H7" s="2" t="s">
        <v>9</v>
      </c>
      <c r="I7" s="2">
        <v>2</v>
      </c>
      <c r="J7" s="13" t="s">
        <v>128</v>
      </c>
      <c r="K7" s="3" t="s">
        <v>86</v>
      </c>
      <c r="L7" s="20" t="s">
        <v>84</v>
      </c>
      <c r="M7" s="5">
        <v>5</v>
      </c>
      <c r="N7" s="7" t="s">
        <v>135</v>
      </c>
      <c r="O7" s="8" t="s">
        <v>172</v>
      </c>
      <c r="P7" s="2" t="s">
        <v>136</v>
      </c>
      <c r="Q7" s="2">
        <v>2</v>
      </c>
    </row>
    <row r="8" spans="1:21" ht="84.6" thickBot="1" x14ac:dyDescent="0.35">
      <c r="A8" s="11" t="s">
        <v>87</v>
      </c>
      <c r="B8" s="7" t="s">
        <v>77</v>
      </c>
      <c r="C8" s="8" t="s">
        <v>78</v>
      </c>
      <c r="D8" s="9" t="s">
        <v>9</v>
      </c>
      <c r="E8" s="9">
        <v>5</v>
      </c>
      <c r="F8" s="10" t="s">
        <v>137</v>
      </c>
      <c r="G8" s="3" t="s">
        <v>125</v>
      </c>
      <c r="H8" s="2" t="s">
        <v>9</v>
      </c>
      <c r="I8" s="2">
        <v>2</v>
      </c>
      <c r="J8" s="13" t="s">
        <v>126</v>
      </c>
      <c r="K8" s="3" t="s">
        <v>124</v>
      </c>
      <c r="L8" s="20" t="s">
        <v>138</v>
      </c>
      <c r="M8" s="14">
        <v>5</v>
      </c>
      <c r="N8" s="7" t="s">
        <v>139</v>
      </c>
      <c r="O8" s="8" t="s">
        <v>173</v>
      </c>
      <c r="P8" s="2" t="s">
        <v>140</v>
      </c>
      <c r="Q8" s="2">
        <v>2</v>
      </c>
    </row>
    <row r="9" spans="1:21" ht="84.6" thickBot="1" x14ac:dyDescent="0.35">
      <c r="A9" s="11" t="s">
        <v>88</v>
      </c>
      <c r="B9" s="7" t="s">
        <v>89</v>
      </c>
      <c r="C9" s="8" t="s">
        <v>90</v>
      </c>
      <c r="D9" s="9" t="s">
        <v>9</v>
      </c>
      <c r="E9" s="9">
        <v>5</v>
      </c>
      <c r="F9" s="10" t="s">
        <v>91</v>
      </c>
      <c r="G9" s="3" t="s">
        <v>92</v>
      </c>
      <c r="H9" s="2" t="s">
        <v>9</v>
      </c>
      <c r="I9" s="2">
        <v>2</v>
      </c>
      <c r="J9" s="10" t="s">
        <v>118</v>
      </c>
      <c r="K9" s="3" t="s">
        <v>117</v>
      </c>
      <c r="L9" s="2" t="s">
        <v>174</v>
      </c>
      <c r="M9" s="2">
        <v>5</v>
      </c>
      <c r="N9" s="10" t="s">
        <v>39</v>
      </c>
      <c r="O9" s="3" t="s">
        <v>155</v>
      </c>
      <c r="P9" s="2" t="s">
        <v>119</v>
      </c>
      <c r="Q9" s="2">
        <v>2</v>
      </c>
    </row>
    <row r="10" spans="1:21" ht="84.6" thickBot="1" x14ac:dyDescent="0.35">
      <c r="A10" s="11" t="s">
        <v>94</v>
      </c>
      <c r="B10" s="7" t="s">
        <v>95</v>
      </c>
      <c r="C10" s="8" t="s">
        <v>96</v>
      </c>
      <c r="D10" s="14" t="s">
        <v>9</v>
      </c>
      <c r="E10" s="14">
        <v>5</v>
      </c>
      <c r="F10" s="13" t="s">
        <v>97</v>
      </c>
      <c r="G10" s="8" t="s">
        <v>98</v>
      </c>
      <c r="H10" s="14" t="s">
        <v>95</v>
      </c>
      <c r="I10" s="14">
        <v>2</v>
      </c>
      <c r="J10" s="13" t="s">
        <v>99</v>
      </c>
      <c r="K10" s="8" t="s">
        <v>100</v>
      </c>
      <c r="L10" s="9" t="s">
        <v>101</v>
      </c>
      <c r="M10" s="14" t="s">
        <v>102</v>
      </c>
      <c r="N10" s="10" t="s">
        <v>103</v>
      </c>
      <c r="O10" s="3" t="s">
        <v>104</v>
      </c>
      <c r="P10" s="2" t="s">
        <v>99</v>
      </c>
      <c r="Q10" s="2">
        <v>2</v>
      </c>
    </row>
    <row r="11" spans="1:21" ht="84.6" thickBot="1" x14ac:dyDescent="0.35">
      <c r="A11" s="11" t="s">
        <v>105</v>
      </c>
      <c r="B11" s="7" t="s">
        <v>106</v>
      </c>
      <c r="C11" s="8" t="s">
        <v>107</v>
      </c>
      <c r="D11" s="9" t="s">
        <v>9</v>
      </c>
      <c r="E11" s="9">
        <v>5</v>
      </c>
      <c r="F11" s="10" t="s">
        <v>120</v>
      </c>
      <c r="G11" s="3" t="s">
        <v>179</v>
      </c>
      <c r="H11" s="2" t="s">
        <v>9</v>
      </c>
      <c r="I11" s="2">
        <v>2</v>
      </c>
      <c r="J11" s="10" t="s">
        <v>121</v>
      </c>
      <c r="K11" s="3" t="s">
        <v>130</v>
      </c>
      <c r="L11" s="2" t="s">
        <v>9</v>
      </c>
      <c r="M11" s="2">
        <v>5</v>
      </c>
      <c r="N11" s="10" t="s">
        <v>93</v>
      </c>
      <c r="O11" s="3" t="s">
        <v>166</v>
      </c>
      <c r="P11" s="2" t="s">
        <v>175</v>
      </c>
      <c r="Q11" s="2">
        <v>2</v>
      </c>
    </row>
    <row r="12" spans="1:21" ht="72.599999999999994" thickBot="1" x14ac:dyDescent="0.35">
      <c r="A12" s="11" t="s">
        <v>108</v>
      </c>
      <c r="B12" s="7" t="s">
        <v>109</v>
      </c>
      <c r="C12" s="8" t="s">
        <v>110</v>
      </c>
      <c r="D12" s="9" t="s">
        <v>9</v>
      </c>
      <c r="E12" s="9">
        <v>5</v>
      </c>
      <c r="F12" s="10" t="s">
        <v>111</v>
      </c>
      <c r="G12" s="3" t="s">
        <v>112</v>
      </c>
      <c r="H12" s="2" t="s">
        <v>9</v>
      </c>
      <c r="I12" s="2">
        <v>2</v>
      </c>
      <c r="J12" s="10" t="s">
        <v>113</v>
      </c>
      <c r="K12" s="3" t="s">
        <v>114</v>
      </c>
      <c r="L12" s="2" t="s">
        <v>9</v>
      </c>
      <c r="M12" s="2">
        <v>5</v>
      </c>
      <c r="N12" s="10" t="s">
        <v>115</v>
      </c>
      <c r="O12" s="3" t="s">
        <v>116</v>
      </c>
      <c r="P12" s="2" t="s">
        <v>113</v>
      </c>
      <c r="Q12" s="2">
        <v>2</v>
      </c>
    </row>
  </sheetData>
  <sheetProtection algorithmName="SHA-512" hashValue="AHesiNR2gJj35/2A1HTmp2DivS2n6UrRIMIoCMjMYI9ybscfeACCAcoqUbA5hy79qsUqQynLN7ZTmXWtSCr8Sg==" saltValue="puWn/F/WSsQHdNoF8OYbr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4"/>
  <sheetViews>
    <sheetView workbookViewId="0">
      <selection activeCell="A6" sqref="A6"/>
    </sheetView>
  </sheetViews>
  <sheetFormatPr defaultRowHeight="14.4" x14ac:dyDescent="0.3"/>
  <cols>
    <col min="1" max="1" width="60.88671875" customWidth="1"/>
  </cols>
  <sheetData>
    <row r="1" spans="1:1" ht="15" thickBot="1" x14ac:dyDescent="0.35">
      <c r="A1" t="s">
        <v>40</v>
      </c>
    </row>
    <row r="2" spans="1:1" ht="15" thickBot="1" x14ac:dyDescent="0.35">
      <c r="A2" s="21" t="s">
        <v>129</v>
      </c>
    </row>
    <row r="3" spans="1:1" ht="15" thickBot="1" x14ac:dyDescent="0.35">
      <c r="A3" s="21" t="s">
        <v>176</v>
      </c>
    </row>
    <row r="4" spans="1:1" ht="15" thickBot="1" x14ac:dyDescent="0.35">
      <c r="A4" s="21"/>
    </row>
  </sheetData>
  <sheetProtection algorithmName="SHA-512" hashValue="1fAlLafLXsDkagkX/tI/HIDFWPk99jmBN108D1aF4U/qGIwzDYGDIFzx8UUFPKow22IOFOSPaRHDskgVVW3gLA==" saltValue="GDgbJxd3kr68yTotdIagMA==" spinCount="100000" sheet="1" objects="1" scenarios="1"/>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Props1.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B2051B0F-5D05-488F-A2AB-B65400999AA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dc07978-a652-4acb-8d7f-8cd0e5d595b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2021-09-20T06:09:45Z</cp:lastPrinted>
  <dcterms:created xsi:type="dcterms:W3CDTF">2021-03-19T03:50:52Z</dcterms:created>
  <dcterms:modified xsi:type="dcterms:W3CDTF">2025-02-25T00:09:36Z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