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LHSE\"/>
    </mc:Choice>
  </mc:AlternateContent>
  <xr:revisionPtr revIDLastSave="0" documentId="13_ncr:1_{FBB3FF56-20D9-4C42-B4DD-1D8557C58B18}" xr6:coauthVersionLast="47" xr6:coauthVersionMax="47" xr10:uidLastSave="{00000000-0000-0000-0000-000000000000}"/>
  <bookViews>
    <workbookView xWindow="10" yWindow="10" windowWidth="19180" windowHeight="10060" xr2:uid="{3E608F24-AE44-4E6B-9808-29A01A2F6EB2}"/>
  </bookViews>
  <sheets>
    <sheet name="Sheet1" sheetId="1" r:id="rId1"/>
    <sheet name="Sheet2" sheetId="2" r:id="rId2"/>
    <sheet name="Sheet4" sheetId="4" r:id="rId3"/>
    <sheet name="Sheet3" sheetId="3" r:id="rId4"/>
  </sheets>
  <definedNames>
    <definedName name="area">Sheet2!$A$2,Sheet2!$A$3</definedName>
    <definedName name="electives">Sheet3!$A$2:$A$11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A11" i="1"/>
  <c r="D17" i="1"/>
  <c r="C17" i="1"/>
  <c r="B17" i="1"/>
  <c r="D12" i="1"/>
  <c r="C12" i="1"/>
  <c r="B12" i="1"/>
  <c r="A12" i="1"/>
  <c r="A17" i="1"/>
  <c r="D16" i="1"/>
  <c r="C16" i="1"/>
  <c r="B16" i="1"/>
  <c r="A16" i="1"/>
  <c r="D15" i="1"/>
  <c r="C15" i="1"/>
  <c r="B15" i="1"/>
  <c r="A15" i="1"/>
  <c r="D11" i="1"/>
  <c r="C11" i="1"/>
  <c r="D10" i="1"/>
  <c r="C10" i="1"/>
  <c r="A10" i="1"/>
  <c r="B10" i="1"/>
</calcChain>
</file>

<file path=xl/sharedStrings.xml><?xml version="1.0" encoding="utf-8"?>
<sst xmlns="http://schemas.openxmlformats.org/spreadsheetml/2006/main" count="975" uniqueCount="473">
  <si>
    <t>Area/ Catalogue</t>
  </si>
  <si>
    <t>Course Name</t>
  </si>
  <si>
    <t>Pre Req</t>
  </si>
  <si>
    <t>Study Period</t>
  </si>
  <si>
    <t>Notes</t>
  </si>
  <si>
    <t xml:space="preserve">CORE </t>
  </si>
  <si>
    <t>-</t>
  </si>
  <si>
    <t>PLACEMENT</t>
  </si>
  <si>
    <t>EDUC 1081</t>
  </si>
  <si>
    <t>ELECTIVE</t>
  </si>
  <si>
    <t>YEAR ONE – Semester 2</t>
  </si>
  <si>
    <t>CLICK HERE FOR ELECTIVE OPTIONS</t>
  </si>
  <si>
    <t xml:space="preserve"> </t>
  </si>
  <si>
    <t>Italian</t>
  </si>
  <si>
    <t>French</t>
  </si>
  <si>
    <t>Japanese</t>
  </si>
  <si>
    <t>select Major from drop down list above for course options</t>
  </si>
  <si>
    <t>Biology</t>
  </si>
  <si>
    <t>Chemistry</t>
  </si>
  <si>
    <t>Drama &amp; Creative Arts</t>
  </si>
  <si>
    <t>English</t>
  </si>
  <si>
    <t>Food &amp; Textiles</t>
  </si>
  <si>
    <t>Humanities (History &amp; Geography</t>
  </si>
  <si>
    <t>Languages for Proficient Speakers</t>
  </si>
  <si>
    <t>Maths</t>
  </si>
  <si>
    <t>Physics</t>
  </si>
  <si>
    <t>Visual Arts</t>
  </si>
  <si>
    <r>
      <t>MATH 10</t>
    </r>
    <r>
      <rPr>
        <sz val="9"/>
        <color rgb="FF000000"/>
        <rFont val="Calibri"/>
        <family val="2"/>
      </rPr>
      <t>43</t>
    </r>
  </si>
  <si>
    <t>MATH 1068</t>
  </si>
  <si>
    <t>Major 2 - Statistical Methods</t>
  </si>
  <si>
    <t>MATH 1056</t>
  </si>
  <si>
    <t>Major 3 – Linear Algebra</t>
  </si>
  <si>
    <r>
      <t xml:space="preserve">MATH </t>
    </r>
    <r>
      <rPr>
        <sz val="9"/>
        <color rgb="FF000000"/>
        <rFont val="Calibri"/>
        <family val="2"/>
      </rPr>
      <t>1054</t>
    </r>
  </si>
  <si>
    <t>Major 4 - Calculus 1</t>
  </si>
  <si>
    <t>MATH 2014</t>
  </si>
  <si>
    <t>Major 5 - Linear Programming and Networks</t>
  </si>
  <si>
    <t>MATH 2033</t>
  </si>
  <si>
    <t>Major 6 – Geometry</t>
  </si>
  <si>
    <t>MATH 1054
MATH 1056</t>
  </si>
  <si>
    <t>MATH 3013</t>
  </si>
  <si>
    <t>Major 7 - Mathematics Sciences Project</t>
  </si>
  <si>
    <r>
      <t xml:space="preserve">MATH </t>
    </r>
    <r>
      <rPr>
        <sz val="9"/>
        <color rgb="FF000000"/>
        <rFont val="Calibri"/>
        <family val="2"/>
      </rPr>
      <t>4043</t>
    </r>
  </si>
  <si>
    <t>Major 8 – Probablities and Data</t>
  </si>
  <si>
    <t>EDUC 2087</t>
  </si>
  <si>
    <t>Curriculum Major 1 - Mathematics Curriculum 1</t>
  </si>
  <si>
    <r>
      <t>EDUC 42</t>
    </r>
    <r>
      <rPr>
        <sz val="9"/>
        <color rgb="FF000000"/>
        <rFont val="Calibri"/>
        <family val="2"/>
      </rPr>
      <t>42</t>
    </r>
  </si>
  <si>
    <t>Curriculum Major 2 - Mathematics Curriculum 2</t>
  </si>
  <si>
    <t>BIOL 1007</t>
  </si>
  <si>
    <t>Major 1 - Biology A</t>
  </si>
  <si>
    <t>BIOL 1014
PHYS 1007
CHEM 1006</t>
  </si>
  <si>
    <t>Major 2 -
Biodiversity for the Environment OR
Applied Physics 1 OR
Chemistry 100</t>
  </si>
  <si>
    <t>BIOL 2045</t>
  </si>
  <si>
    <t>BIOL 1012</t>
  </si>
  <si>
    <r>
      <t xml:space="preserve">Major 3 - </t>
    </r>
    <r>
      <rPr>
        <sz val="9"/>
        <color rgb="FF000000"/>
        <rFont val="Calibri"/>
        <family val="2"/>
      </rPr>
      <t>Biology B</t>
    </r>
  </si>
  <si>
    <t>PHYS 1008
CHEM 1007
ENVT 1019
PHYS 1015</t>
  </si>
  <si>
    <t>Major 5 - Life on Earth A</t>
  </si>
  <si>
    <t>BIOL 3027</t>
  </si>
  <si>
    <t>Major 6 - Global Change and Human Health</t>
  </si>
  <si>
    <t>BIOL 2046</t>
  </si>
  <si>
    <t>BIOL 1007
BIOL 1012</t>
  </si>
  <si>
    <t>EDUC 2088</t>
  </si>
  <si>
    <t>Curriculum Major 1 - Science Curriculum 1</t>
  </si>
  <si>
    <t>EDUC 4234</t>
  </si>
  <si>
    <r>
      <t xml:space="preserve">Curriculum Major 2 - </t>
    </r>
    <r>
      <rPr>
        <sz val="9"/>
        <color rgb="FF000000"/>
        <rFont val="Calibri"/>
        <family val="2"/>
      </rPr>
      <t>Science Curriculum 2</t>
    </r>
  </si>
  <si>
    <t>EDUC 1109</t>
  </si>
  <si>
    <t>Learning, Teaching and Inquiry 1: Identity, Diversity and Adolescence</t>
  </si>
  <si>
    <t>Major Learning Area</t>
  </si>
  <si>
    <t>Sub Major Learning Area</t>
  </si>
  <si>
    <t>Sub Major 1 - Biology A</t>
  </si>
  <si>
    <t>select Sub Major from drop down list above for course options</t>
  </si>
  <si>
    <t>Humanities (History &amp; Geography)</t>
  </si>
  <si>
    <t>English as Another Language or Dialect (EALD)*</t>
  </si>
  <si>
    <t>Sub Major 2 - Biology B</t>
  </si>
  <si>
    <t>Sub Major 3 - 
Biodiversity for the Environment OR
Applied Physics 1 OR
Chemistry 100</t>
  </si>
  <si>
    <t>Sub Major 4 - Life on Earth A</t>
  </si>
  <si>
    <t>Sub Major 5 - Global Change and Human Health</t>
  </si>
  <si>
    <t>CHEM 1007</t>
  </si>
  <si>
    <t>MAJOR</t>
  </si>
  <si>
    <t>SUB MAJOR</t>
  </si>
  <si>
    <t>EDUC 2090</t>
  </si>
  <si>
    <t>EDUC 2093</t>
  </si>
  <si>
    <t>EDUC 2096</t>
  </si>
  <si>
    <t>CHEM 1006</t>
  </si>
  <si>
    <t>Major 1 - Chemistry 100</t>
  </si>
  <si>
    <t>ENVT 1013 PHYS 1007
BIOL 1007</t>
  </si>
  <si>
    <t>Major 3 - Chemistry 101</t>
  </si>
  <si>
    <t>PHYS 1008
BIOL 1012</t>
  </si>
  <si>
    <t>Major 4 - 
Applied Physics 2 OR
Biology B</t>
  </si>
  <si>
    <t>CHEM 2028</t>
  </si>
  <si>
    <t>Major 5 - Synthetic Chemistry</t>
  </si>
  <si>
    <t>CHEM 1006
CHEM 1007</t>
  </si>
  <si>
    <t>CHEM 2029</t>
  </si>
  <si>
    <t>Major 6 - Advanced Synthetic Chemistry</t>
  </si>
  <si>
    <t>CHEM 3020</t>
  </si>
  <si>
    <t>Major 7 - Molecules-to-Materials: Foundations for Nanochemistry</t>
  </si>
  <si>
    <t>CHEM 2028
CHEM 2029</t>
  </si>
  <si>
    <t>CHEM 2026</t>
  </si>
  <si>
    <t>Major 8 - Structure Determination and Analysis</t>
  </si>
  <si>
    <t>EDUC 4235</t>
  </si>
  <si>
    <t>CLICK HERE FOR MAJOR CHOICES</t>
  </si>
  <si>
    <t>CLICK HERE FOR SUB MAJOR CHOICES</t>
  </si>
  <si>
    <t>Sub Major 1 - Chemistry 100</t>
  </si>
  <si>
    <t>Sub Major 2 - Chemistry 101</t>
  </si>
  <si>
    <t>Sub Major 3 - Synthetic Chemistry</t>
  </si>
  <si>
    <t>Sub Major 5 - Advanced Synthetic Chemistry</t>
  </si>
  <si>
    <t>Sub Major 6 - Applied Physics 2 OR
Biology B</t>
  </si>
  <si>
    <t>EDUC 1092</t>
  </si>
  <si>
    <t>Major 1 - Materials &amp; Technologies 1</t>
  </si>
  <si>
    <t>EDUC 1090</t>
  </si>
  <si>
    <t>Major 2 - Design &amp; Production 1</t>
  </si>
  <si>
    <t>EDUC 2071</t>
  </si>
  <si>
    <t>Major 3 - Materials &amp; Technologies 2</t>
  </si>
  <si>
    <t>EDUC 2069</t>
  </si>
  <si>
    <t>Major 5 - Design &amp; Production 2</t>
  </si>
  <si>
    <t>EDUC 3031</t>
  </si>
  <si>
    <t>Major 7 - Design &amp; Technology Workshop Knowledge</t>
  </si>
  <si>
    <t>EDUC 4215</t>
  </si>
  <si>
    <t>Major 8 - Advanced Manufacturing</t>
  </si>
  <si>
    <t>EDUC 4236</t>
  </si>
  <si>
    <t xml:space="preserve">Curriculum Major 2 - Technologies Curriculum 2  </t>
  </si>
  <si>
    <t>Curriculum Major 1 - Technologies Curriculum 1</t>
  </si>
  <si>
    <t>Sub Major 3 - Design &amp; Production 1</t>
  </si>
  <si>
    <t>Sub Major 5 - Design &amp; Technology Workshop Knowledge</t>
  </si>
  <si>
    <t>Design &amp; Technology</t>
  </si>
  <si>
    <t>INFT 1016</t>
  </si>
  <si>
    <t>Sub Major 1 - IT Fundamentals</t>
  </si>
  <si>
    <t>COMP 1039</t>
  </si>
  <si>
    <t>Sub Major 2 - Problem Solving and Programming</t>
  </si>
  <si>
    <t>INFT 1030</t>
  </si>
  <si>
    <t>Sub Major 3 - Design Thinking Studio</t>
  </si>
  <si>
    <t>INFT 2062</t>
  </si>
  <si>
    <t>Sub Major 4 - Game Asset Design</t>
  </si>
  <si>
    <t>INFS 1026</t>
  </si>
  <si>
    <t>INFS 4020</t>
  </si>
  <si>
    <t>Sub Major 5 - Systems Req. and User Experience</t>
  </si>
  <si>
    <t>Sub Major 6 - Big Data Concepts</t>
  </si>
  <si>
    <t>PERF 1011</t>
  </si>
  <si>
    <t>Major 1 - Stage Performance</t>
  </si>
  <si>
    <t>PERF 2013</t>
  </si>
  <si>
    <t>PERF 2021</t>
  </si>
  <si>
    <t>Major 3 - State Theatre Master Class</t>
  </si>
  <si>
    <t>EDUC 1110</t>
  </si>
  <si>
    <t>EDUC 2083</t>
  </si>
  <si>
    <t>Major 7 - Dramatic Texts Over Eras</t>
  </si>
  <si>
    <t>Major 8 - Teacher as Director</t>
  </si>
  <si>
    <t>EDUC 2081</t>
  </si>
  <si>
    <t>Curriculum Major 1 - Arts Curriculum 1</t>
  </si>
  <si>
    <t>EDUC 4230</t>
  </si>
  <si>
    <t>Curriculum Major 2 - Arts Curriculum 2</t>
  </si>
  <si>
    <t>Sub Major 1 - Stage Performance</t>
  </si>
  <si>
    <t>Sub Major 2 - State Theatre Master Class</t>
  </si>
  <si>
    <t>Sub Major 6 - Dramatic Texts Over Eras</t>
  </si>
  <si>
    <t>EDUC 1087</t>
  </si>
  <si>
    <t>Sub Major 1 - Teaching Linguistically Diverse Learners</t>
  </si>
  <si>
    <t>LANG 1053</t>
  </si>
  <si>
    <t>Sub Major 2 - English for Academic and International Communication</t>
  </si>
  <si>
    <t>LANG 2032</t>
  </si>
  <si>
    <t>Sub Major 3 - English and the Art of Speaking and Writing</t>
  </si>
  <si>
    <t>Sub Major 4 - Grammar Across the Curriculum</t>
  </si>
  <si>
    <t>LANG 3038</t>
  </si>
  <si>
    <t>Sub Major 5 - Multilingualism: Contact, Change and Mobility</t>
  </si>
  <si>
    <t>LANG 2033</t>
  </si>
  <si>
    <t>Sub Major 6 - English in the Professions</t>
  </si>
  <si>
    <t>EDUC 4214</t>
  </si>
  <si>
    <t>Curriculum Sub Major 1 - TESOL in Practice</t>
  </si>
  <si>
    <t>EDUC 4205</t>
  </si>
  <si>
    <t>COMM 1061</t>
  </si>
  <si>
    <t>Major 1 - Creative Writing and Literature: An Introduction</t>
  </si>
  <si>
    <t>EDUC 1108</t>
  </si>
  <si>
    <t>Major 2 - Adolescent Literature</t>
  </si>
  <si>
    <t>COMM 1045</t>
  </si>
  <si>
    <t>Major 3 - Creative Writing Workshop</t>
  </si>
  <si>
    <t>EDUC 3082</t>
  </si>
  <si>
    <t>Major 5 - Beyond Narrative</t>
  </si>
  <si>
    <t>2x Major Courses</t>
  </si>
  <si>
    <t>LANG 2005</t>
  </si>
  <si>
    <t>Major 6 - The Power of Story</t>
  </si>
  <si>
    <t>LANG 2042</t>
  </si>
  <si>
    <t>Major 7 - Reworking the Canon</t>
  </si>
  <si>
    <t>LANG 3030 OR
LANG 3042</t>
  </si>
  <si>
    <t>Major 8 - 
World Literatures and English OR
The Writer’s World</t>
  </si>
  <si>
    <t>EDUC 2084</t>
  </si>
  <si>
    <t>Curriculum Major 1 - English Curriculum 1</t>
  </si>
  <si>
    <t>EDUC 4232</t>
  </si>
  <si>
    <t>Curriculum Major 2 - English Curriculum 2</t>
  </si>
  <si>
    <t>Sub Major 1 - Creative Writing and Literature: An Introduction</t>
  </si>
  <si>
    <t>Sub Major 2 - Creative Writing Workshop</t>
  </si>
  <si>
    <t>Sub Major 3 - Beyond Narrative</t>
  </si>
  <si>
    <t>2x Sub Major Courses</t>
  </si>
  <si>
    <t>Sub Major 4 - Adolescent Literature</t>
  </si>
  <si>
    <t>Sub Major 6 - Reworking the Canon</t>
  </si>
  <si>
    <t>Curriculum Sub Major 1 - English Curriculum 1</t>
  </si>
  <si>
    <t>Curriculum Sub Major 2 - English Curriculum 2</t>
  </si>
  <si>
    <t>BIOL 1041</t>
  </si>
  <si>
    <t>Major 1 - Intro to Nutrition and Food Sciences 1</t>
  </si>
  <si>
    <t>EDUC 1091</t>
  </si>
  <si>
    <t>Major 2 - Textiles Technology 1</t>
  </si>
  <si>
    <t>BIOL 1055</t>
  </si>
  <si>
    <t>EDUC 1089</t>
  </si>
  <si>
    <t>Major 4 - Food Technology 1</t>
  </si>
  <si>
    <t>Major 5 - Food Technology 2 - Senior School</t>
  </si>
  <si>
    <t>EDUC 2070</t>
  </si>
  <si>
    <t>Major 6 - Textiles Technology 2 - Senior School</t>
  </si>
  <si>
    <t>EDUC 3056</t>
  </si>
  <si>
    <t>EDUC 4213</t>
  </si>
  <si>
    <t>Curriculum Major 2 - Technologies Curriculum 2</t>
  </si>
  <si>
    <t>Sub Major 1 - Textiles Technology 1</t>
  </si>
  <si>
    <t>Sub Major 2 - Food Technology 1</t>
  </si>
  <si>
    <t>Sub Major 4 - Intro to Nutrition and Food Sciences 1</t>
  </si>
  <si>
    <t>Sub Major 5 - Approaches to Child and Community Studies</t>
  </si>
  <si>
    <t>Sub Major 6 - Textiles Technology 2 - Senior School</t>
  </si>
  <si>
    <t>Sub Major 3 - Food Technology 2 - Senior School</t>
  </si>
  <si>
    <t>POLI 1020</t>
  </si>
  <si>
    <t>Major 1 - Global Politics and Development</t>
  </si>
  <si>
    <t>POLI 2031</t>
  </si>
  <si>
    <t>Major 2 - The Politics of Environmental Change in Australia and Asia</t>
  </si>
  <si>
    <t>HUMS 1055</t>
  </si>
  <si>
    <t>Major 3 - World History Trends and Transformations</t>
  </si>
  <si>
    <t>HUMS 2038</t>
  </si>
  <si>
    <t>Major 4 - Migration, Diversity and Belonging</t>
  </si>
  <si>
    <t>Major 5 - Asia Literacy and the Asian Century</t>
  </si>
  <si>
    <t>HUMS 3048</t>
  </si>
  <si>
    <t>Major 6 - Space, Place and Culture</t>
  </si>
  <si>
    <t>POLI 3019</t>
  </si>
  <si>
    <t>Major 7 - Villains, Victims and Outsiders: Marginalisation in World Affairs</t>
  </si>
  <si>
    <t>HUMS 3049</t>
  </si>
  <si>
    <t>Major 8 - Power and Resistance: 1900 - Present</t>
  </si>
  <si>
    <t>EDUC 2085</t>
  </si>
  <si>
    <t>Curriculum Major 1 - HASS Curriculum 1</t>
  </si>
  <si>
    <t>EDUC 4233</t>
  </si>
  <si>
    <t>Curriculum Major 2 - HASS Curriculum 2</t>
  </si>
  <si>
    <t>Sub Major 1 - Global Politics and Development</t>
  </si>
  <si>
    <t>Sub Major 2 - World History Trends and Transformations</t>
  </si>
  <si>
    <t>Sub Major 3 - Asia Literacy and the Asian Century</t>
  </si>
  <si>
    <t>Sub Major 4 - The Politics of Environmental Change in Australia and Asia</t>
  </si>
  <si>
    <t>Sub Major 5 - Space, Place and Culture</t>
  </si>
  <si>
    <t>Sub Major 6 - Villains, Victims and Outsiders: Marginalisation in World Affairs</t>
  </si>
  <si>
    <t>Curriculum Sub Major 1 - HASS Curriculum 1</t>
  </si>
  <si>
    <t>Curriculum Sub Major 2 - HASS Curriculum 2</t>
  </si>
  <si>
    <t>LANG 1029</t>
  </si>
  <si>
    <t>Major 1 - Italian 2A</t>
  </si>
  <si>
    <t>LANG 1028</t>
  </si>
  <si>
    <t>Major 2 - Italian 2B</t>
  </si>
  <si>
    <t>LANG 3036</t>
  </si>
  <si>
    <t xml:space="preserve"> - </t>
  </si>
  <si>
    <t>LANG 3012</t>
  </si>
  <si>
    <t>Major 5 - Italian 3A</t>
  </si>
  <si>
    <t>LANG 3013</t>
  </si>
  <si>
    <t>Major 6 - Italian 3B</t>
  </si>
  <si>
    <t>LANG 3034</t>
  </si>
  <si>
    <t>Major 7 &amp; Major 8 
Advanced Languages Studies: Translation and Research
*9units</t>
  </si>
  <si>
    <t>Sub Major 1 - Italian 2A</t>
  </si>
  <si>
    <t>Sub Major 2 - Italian 2B</t>
  </si>
  <si>
    <t>Sub Major 3 - Italian 3A</t>
  </si>
  <si>
    <t>Sub Major 4 - Italian 3B</t>
  </si>
  <si>
    <t>LANG 3036
OR
LANG 3034</t>
  </si>
  <si>
    <t>LANG 1024</t>
  </si>
  <si>
    <t>Major 1 - French 2A</t>
  </si>
  <si>
    <t>LANG 1025</t>
  </si>
  <si>
    <t>Major 2 - French 2B</t>
  </si>
  <si>
    <t>LANG 3004</t>
  </si>
  <si>
    <t>Major 5 - French 3A</t>
  </si>
  <si>
    <t>LANG 3005</t>
  </si>
  <si>
    <t>Major 6 - French 3B</t>
  </si>
  <si>
    <t>Sub Major 1 - French 2A</t>
  </si>
  <si>
    <t>Sub Major 2 - French 2B</t>
  </si>
  <si>
    <t>Sub Major 3 - French 3A</t>
  </si>
  <si>
    <t>Sub Major 4 - French 3B</t>
  </si>
  <si>
    <t>LANG 1031</t>
  </si>
  <si>
    <t>Major 1 - Japanese 2A</t>
  </si>
  <si>
    <t>LANG 1032</t>
  </si>
  <si>
    <t>Major 2 - Japanese 2B</t>
  </si>
  <si>
    <t>LANG 2039</t>
  </si>
  <si>
    <t>Major 3 &amp; Major 4 
Asian Languages In-Country
*9units</t>
  </si>
  <si>
    <t>LANG 3006</t>
  </si>
  <si>
    <t>Major 5 - Japanese 3A</t>
  </si>
  <si>
    <t>LANG 3007</t>
  </si>
  <si>
    <t>Major 6 - Japanese 3B</t>
  </si>
  <si>
    <t>Sub Major 2 - Japanese 2B</t>
  </si>
  <si>
    <t>Sub Major 3 - Japanese 3A</t>
  </si>
  <si>
    <t>Sub Major 4 - Japanese 3B</t>
  </si>
  <si>
    <t>LANG 2039
OR
LANG 3034</t>
  </si>
  <si>
    <t>LANG 1062</t>
  </si>
  <si>
    <t>Major 1 - Language and Communication in Applied Linguistics</t>
  </si>
  <si>
    <t>LANG 2022</t>
  </si>
  <si>
    <t>Major 2 - Language and Identity</t>
  </si>
  <si>
    <t>LANG 1056</t>
  </si>
  <si>
    <t>Major 3 - Language in Society</t>
  </si>
  <si>
    <t>LANG 2021</t>
  </si>
  <si>
    <t>Major 4 - Communication, Work and Organisations</t>
  </si>
  <si>
    <t>LANG 3041</t>
  </si>
  <si>
    <t>Major 5 - Language, Meaning and Discourse</t>
  </si>
  <si>
    <t>Major 6 - Multilingualism: Contact, Change and Mobility</t>
  </si>
  <si>
    <t>LANG 3037</t>
  </si>
  <si>
    <t>Major 7 - Language Learning and Assessment</t>
  </si>
  <si>
    <t>LANG 3039</t>
  </si>
  <si>
    <t>Major 8 - Language Ideology and Policy</t>
  </si>
  <si>
    <t>Sub Major 1 - Language and Communication in Applied Linguistics</t>
  </si>
  <si>
    <t>Sub Major 2 - Language in Society</t>
  </si>
  <si>
    <t>Sub Major 3 - Language, Meaning and Discourse</t>
  </si>
  <si>
    <t>Sub Major 4 - Language and Identity</t>
  </si>
  <si>
    <t>Sub Major 5 - Language Learning and Assessment</t>
  </si>
  <si>
    <t>Sub Major 6 - Multilingualism: Contact, Change and Mobility</t>
  </si>
  <si>
    <t>Sub Major 1 - Statistical Methods</t>
  </si>
  <si>
    <t>Sub Major 2 - Linear Algebra</t>
  </si>
  <si>
    <t>MATH 1043</t>
  </si>
  <si>
    <t xml:space="preserve">Sub Major 3 - Discrete Mathematics </t>
  </si>
  <si>
    <t xml:space="preserve">Sub Major 4 - Linear Programming and Networks </t>
  </si>
  <si>
    <t>Sub Major 5 - Geometry</t>
  </si>
  <si>
    <t>MATH 1054</t>
  </si>
  <si>
    <t>Sub Major 6 - Calculus 1</t>
  </si>
  <si>
    <t>Curriculum Sub Major 1 - Mathematics Curriculum 1</t>
  </si>
  <si>
    <t>EDUC 4242</t>
  </si>
  <si>
    <t>Curriculum Sub Major 2 - Mathematics Curriculum 2</t>
  </si>
  <si>
    <t>PHYS 1007</t>
  </si>
  <si>
    <t>Major 1 - Applied Physics 1</t>
  </si>
  <si>
    <t xml:space="preserve">
BIOL 1014 BIOL 1007 CHEM 1006</t>
  </si>
  <si>
    <t>Major 2 - 
Biodiversity for the Environment OR
Biology A OR
Chemistry 100</t>
  </si>
  <si>
    <t>PHYS 1008</t>
  </si>
  <si>
    <t>Major 3 - Applied Physics 2</t>
  </si>
  <si>
    <t xml:space="preserve">
ENVT 1019 BIOL 1012 CHEM 1007
PHYS 1015</t>
  </si>
  <si>
    <t>PHYS 2002</t>
  </si>
  <si>
    <t>Major 5 - Physics of Materials and Technology</t>
  </si>
  <si>
    <t>PHYS 2003</t>
  </si>
  <si>
    <t>Major 6 - Computational Science 1</t>
  </si>
  <si>
    <t>PHYS 3001 PHYS 2004</t>
  </si>
  <si>
    <t>Major 7 – 
Lasers and Optics OR
Applied Physics 4</t>
  </si>
  <si>
    <t>PHYS 3004</t>
  </si>
  <si>
    <t>Major 8 - Modern Physics</t>
  </si>
  <si>
    <t>Sub Major 1 - Applied Physics 1</t>
  </si>
  <si>
    <t>Sub Major 2 - Applied Physics 2</t>
  </si>
  <si>
    <t>BIOL 1014 BIOL 1007 CHEM 1006</t>
  </si>
  <si>
    <t xml:space="preserve">Sub Major 3
Biodiversity for the Environment OR
Biology A OR
Chemistry 100 </t>
  </si>
  <si>
    <t>Sub Major 4 – Physics of Materials and Technology</t>
  </si>
  <si>
    <t>Sub Major 5 - Computational Science 1</t>
  </si>
  <si>
    <t>ENVT 1019
BIOL 1012
CHEM 1007
PHYS 1015</t>
  </si>
  <si>
    <t>VSAR 1100</t>
  </si>
  <si>
    <t>Major 1 - Reading Visual Culture 1</t>
  </si>
  <si>
    <t>VSAR 1105</t>
  </si>
  <si>
    <t>Major 2 - 3D Contemporary Art Studio</t>
  </si>
  <si>
    <t>VSAR 2100</t>
  </si>
  <si>
    <t>Major 3 - Reading Visual Culture 2</t>
  </si>
  <si>
    <t>VSAR 1104</t>
  </si>
  <si>
    <t>Major 4 - 2D Contemporary Art Studio</t>
  </si>
  <si>
    <t>VSAR 2048</t>
  </si>
  <si>
    <t>Sub Major 2 - 2D Contemporary Art Studio</t>
  </si>
  <si>
    <t>Digital Technology*</t>
  </si>
  <si>
    <t>HLTH 2013 - Health Risks &amp; Relationships Education  - SP7 Intensive</t>
  </si>
  <si>
    <t>EDUC 3090 - Integrated Teaching and Vocational Education in Secondary Settings SP1 (EXT)</t>
  </si>
  <si>
    <t>Sub Major 6 –
Applied Physics 2 OR
Chemistry 101 OR
Environmental Chemistry OR
Astronomy &amp; The Universe</t>
  </si>
  <si>
    <t>Sub Major 6 –
Enviromental Chemistry  OR
Biology B  OR
Chemistry 101  OR
Astronomy &amp; The Universe</t>
  </si>
  <si>
    <t>Major 4 - 
Applied Physics 2 OR
Chemistry 101 OR
Environmental Chemistry OR
Astronomy &amp; The Universe</t>
  </si>
  <si>
    <t>Major 4 - 
Environmental Chemistry OR
Biology B OR
Chemistry 101 OR
Astronomy &amp; The Universe</t>
  </si>
  <si>
    <t>PERF 1001 – Effective Communication  (SP4 or SP7)</t>
  </si>
  <si>
    <t>COMM 1073 – UO Introduction to Social Media  (SP1 or SP4)</t>
  </si>
  <si>
    <t>BEHL 1003</t>
  </si>
  <si>
    <t>Sub Major 1 - Psychology 1A</t>
  </si>
  <si>
    <t>BEHL 1004</t>
  </si>
  <si>
    <t>Sub Major 2 - Psychology 1B</t>
  </si>
  <si>
    <t>BEHL 3011</t>
  </si>
  <si>
    <t>Sub Major 3 - Developmental Psychology</t>
  </si>
  <si>
    <t>BEHL 1003
BEHL 1004</t>
  </si>
  <si>
    <t>BEHL 2019</t>
  </si>
  <si>
    <t>Sub Major 4 - UO Introductory Research Methods</t>
  </si>
  <si>
    <t>SP 3 or
 SP6</t>
  </si>
  <si>
    <t>BEHL 3004</t>
  </si>
  <si>
    <t>Sub Major 5 - Clinical and Abnormal Psychology</t>
  </si>
  <si>
    <t>N/A for LHSE</t>
  </si>
  <si>
    <t>BEHL 2006
OR
BEHL 2012</t>
  </si>
  <si>
    <t>Sub Major 6 - Social and Community Psychology
OR
Biological and Learning Psychology</t>
  </si>
  <si>
    <t>Psychology*</t>
  </si>
  <si>
    <t>Professional Experience 1: Introduction to Educators' Practices</t>
  </si>
  <si>
    <t>EDUC 2100</t>
  </si>
  <si>
    <t>Major 8 - Peers, Relationships &amp; Health
*Intensive in Nov/Dec MUST BE ENROLLED INTO IN 3rd YR</t>
  </si>
  <si>
    <t>7
3rd Yr</t>
  </si>
  <si>
    <t>EDUC 4208 - Teaching in Rural and Regional Locations (SP4 intensive EXT)</t>
  </si>
  <si>
    <t>EDUC 1083 – Constructions of Wellbeing &amp; Identity  (SP4 intensive EXT)</t>
  </si>
  <si>
    <t>LHSE Bachelor of Secondary Education (Honours) Yr 1</t>
  </si>
  <si>
    <t>Sub Major 5 &amp; Sub Major 6
Asian Languages In-Country *9units
OR 
Advanced Languages Studies: Translation and Research
*9units</t>
  </si>
  <si>
    <t>Sub Major 4 - Design &amp; Production 2</t>
  </si>
  <si>
    <t>Major 6 - Theatre as Change and Tranformation</t>
  </si>
  <si>
    <t>PERF 2021 PERF 1011</t>
  </si>
  <si>
    <t>EDUC 2101</t>
  </si>
  <si>
    <t>EDUC 1117</t>
  </si>
  <si>
    <t>Major 4 - Languages and Language in Use</t>
  </si>
  <si>
    <t>VSAR 3016</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</si>
  <si>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</si>
  <si>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2 - Science Curriculum 2  PLEASE NOTE: If completing Science Curriculum 2 under a Science Major, please enrol into EDUC 3092 Integrated Teaching and Mentoring in Secondary Settings, Communities and Workplaces as your Curriculum Sub-Major 2 course</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</si>
  <si>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</si>
  <si>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</si>
  <si>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2 - Science Curriculum 2
PLEASE NOTE: If completing Science Curriculum 2 under a Science Major, please enrol into EDUC 3092 Integrated Teaching and Mentoring in Secondary Settings, Communities and Workplaces as your Curriculum Sub-Major 2 course</t>
  </si>
  <si>
    <t>Curriculum Sub Major 2 - Science Curriculum 2 PLEASE NOTE: If completing Science Curriculum 2 under a Science Major, please enrol into EDUC 3092 Integrated Teaching and Mentoring in Secondary Settings, Communities and Workplaces as your Curriculum Sub-Major 2 course</t>
  </si>
  <si>
    <t>Curriculum Sub Major 1 - Arts Curriculum 1
PLEASE NOTE: If studying the Drama Major, please enrol into EDUC 3090 Integrated Teaching and Vocational Education in Secondary Settings as your Curriculum Sub-Major 1 course</t>
  </si>
  <si>
    <t xml:space="preserve">Curriculum Sub Major 2 - Arts Curriculum 2
PLEASE NOTE: If studying the Drama Major please enrol into EDUC 3092 Integrated Teaching and Mentoring in Secondary Settings, Communities and Workplaces as your Curriculum Sub-Major 2 course </t>
  </si>
  <si>
    <t>Curriculum Sub Major 2 - Technologies Curriculum 2
PLEASE NOTE: If studying a Design &amp; Technology Major please enrol into EDUC 3092 Integrated Teaching and Mentoring in Secondary Settings, Communities and Workplaces as your Curriculum Sub-Major 2 course</t>
  </si>
  <si>
    <t>Curriculum Sub Major 2 - Technologies Curriculum 2
PLEASE NOTE: If studying a Food &amp; Textiles Major, please enrol into EDUC 3092 Integrated Teaching and Mentoring in Secondary Settings, Communities and Workplaces as your Curriculum Sub-Major 2 course</t>
  </si>
  <si>
    <t>Curriculum Sub Major 1 - Technologies Curriculum 1
PLEASE NOTE: If also undertaking a Design &amp; Technology Major, please enrol into EDUC 3090 Integrated Teaching and Vocational Education in Secondary Settings as your Curriculum Sub-Major 1 course</t>
  </si>
  <si>
    <t>EDUC 2102</t>
  </si>
  <si>
    <t xml:space="preserve">Curriculum Sub Major 1 - Psychology Curriculum 1 </t>
  </si>
  <si>
    <t>EDUC 3090</t>
  </si>
  <si>
    <t xml:space="preserve">Curriculum Sub Major 2 - Integrated Teaching and Vocational Education in Secondary Settings  </t>
  </si>
  <si>
    <t>Sub Major 5 - Languages and Language in Use</t>
  </si>
  <si>
    <t>Curriculum Sub Major 1 - Arts Curriculum 1
PLEASE NOTE: If also undertaking Visual Arts Major, please enrol into EDUC 3090 Integrated Teaching and Vocational Education in Secondary Settings as your Curriculum Sub-Major 1 course</t>
  </si>
  <si>
    <t>Curriculum Sub Major 2 - Arts Curriculum 2
PLEASE NOTE: If studying a Visual Arts Major, please enrol into EDUC 3092 Integrated Teaching and Mentoring in Secondary Settings, Communities and Workplaces as your Curriculum Sub-Major 2 course</t>
  </si>
  <si>
    <t>Sub Major 6 - Digital Electronics</t>
  </si>
  <si>
    <t>2x 2nd yr sub-major courses</t>
  </si>
  <si>
    <t>EDUC 2071 EDUC 2069</t>
  </si>
  <si>
    <t>Sub Major 2 – Materials &amp; Technologies 2</t>
  </si>
  <si>
    <t>Sub Major 1 – Materials &amp; Technologies 1</t>
  </si>
  <si>
    <t>Major 2 - Introduction to Digital Media</t>
  </si>
  <si>
    <t>INFT 1014</t>
  </si>
  <si>
    <t>Major 4 - Teaching for Creative Artistry in Secondary Schools</t>
  </si>
  <si>
    <t>Sub Major 5 - Teaching for Creative Artistry in Secondary Schools</t>
  </si>
  <si>
    <t>COMM 1061 COMM 1045</t>
  </si>
  <si>
    <t>2 x Level 2 English Courses</t>
  </si>
  <si>
    <t>INFT 1016 OR COMP 1039</t>
  </si>
  <si>
    <t>Major 3 &amp; Major 4 
European Languages In-Country
*9units</t>
  </si>
  <si>
    <t>Sub Major 5 &amp; Sub Major 6
European Languages In-Country *9units
OR 
Advanced Languages Studies: Translation and Research
*9units</t>
  </si>
  <si>
    <t>Major 6 - Art and Critical Thinking</t>
  </si>
  <si>
    <t>Major 7 - Drawing Techniques for Visual Art</t>
  </si>
  <si>
    <t xml:space="preserve"> VSAR 1100 VSAR 2100</t>
  </si>
  <si>
    <t>* Denotes Availability as a Sub Major only</t>
  </si>
  <si>
    <t>2 x Level 2 Major Courses</t>
  </si>
  <si>
    <t>2 x Level 2 Sub-Major Courses</t>
  </si>
  <si>
    <t>Major 1 - Discrete Mathematics</t>
  </si>
  <si>
    <t>MATH 2014 MATH 2033</t>
  </si>
  <si>
    <t xml:space="preserve"> MATH 1056</t>
  </si>
  <si>
    <t>Sub Major 3 - Introduction to Digital Media</t>
  </si>
  <si>
    <t>Sub Major 4 - Teacher as Director</t>
  </si>
  <si>
    <t>Major 5 - Cabaret: Context and Practice</t>
  </si>
  <si>
    <t>Curriculum Sub Major 2 - Developing Languages Programs</t>
  </si>
  <si>
    <t>EDUC 2089</t>
  </si>
  <si>
    <t>Curriculum Major 1- Teaching and Learning a New Language</t>
  </si>
  <si>
    <t>Curriculum Major 1 - Teaching and Learning a New Language</t>
  </si>
  <si>
    <t>EDUC 4231</t>
  </si>
  <si>
    <t>Curriculum Major 2 - Developing Programs for Language Learning</t>
  </si>
  <si>
    <t>Sub Major 1 - 3D Contemporary Art Studio</t>
  </si>
  <si>
    <t>Sub Major 4 - Reading Visual Culture 1</t>
  </si>
  <si>
    <t>Sub Major 3 - Visual Arts Studio Elective 1  *IMPORTANT: See info right of screen for elective options</t>
  </si>
  <si>
    <t>Major 5 - Visual Arts Studio Elective 1  *IMPORTANT: See info right of screen for elective options</t>
  </si>
  <si>
    <t xml:space="preserve">Major 8 - Visual Arts Studio Elective 2  *IMPORTANT: See info right of screen for elective options    </t>
  </si>
  <si>
    <t>Sub Major 5 - Drawing Techniques for Visual Art</t>
  </si>
  <si>
    <t>Sub Major 6 - Reading Visual Culture 2</t>
  </si>
  <si>
    <t xml:space="preserve">VSAR 2048 </t>
  </si>
  <si>
    <t>Curriculum Major 2 - Science Curriculum 2</t>
  </si>
  <si>
    <t>ENGG 1004</t>
  </si>
  <si>
    <t>Major 2 –
Environment, Society and Climate OR
Applied Physics 1  OR
Biology A</t>
  </si>
  <si>
    <t>EDUC 3087</t>
  </si>
  <si>
    <t>EDUC 4213 - Peers Relationships &amp; Health - SP7 *must be taken in 3rd Year (N/A for Food and Textiles students</t>
  </si>
  <si>
    <t>FOSC 3021</t>
  </si>
  <si>
    <t>Major 8 - Future Foods</t>
  </si>
  <si>
    <t>63 units of prior study</t>
  </si>
  <si>
    <t>Major 7 - Life on Earth B</t>
  </si>
  <si>
    <t>PHYS 2002 OR first-year physics courses</t>
  </si>
  <si>
    <t xml:space="preserve"> First-year physics courses</t>
  </si>
  <si>
    <t>Sub Major 4 - Environment, Society and Climate OR
Applied Physics 1  OR
Biology A</t>
  </si>
  <si>
    <t>Curriculum Sub Major 1 - Technologies Curriculum 1
PLEASE NOTE: If undertaking a Food &amp; Textiles Major, please enrol into EDUC 3090 Integrated Teaching and Vocational Education in Secondary Settings as your Curriculum Sub-Major 1 course</t>
  </si>
  <si>
    <t>Curriculum Sub Major 1 - Technologies Curriculum 1   *PLEASE NOTE: If undertaking a Technologies Major, please enrol into EDUC 3090 Integrated Teaching and Vocational Education in Secondary Settings as your Curriculum Sub-Major 1 course.</t>
  </si>
  <si>
    <t>Curriculum Sub Major 2 - Technologies Curriculum 2   *IMPORTANT: Please enrol into the dedicated Digital Technologies class if one is available to you</t>
  </si>
  <si>
    <t>First-year physics courses</t>
  </si>
  <si>
    <t>Curriculum Sub Major 1 - Teaching and Learning a New Language
PLEASE NOTE: If studying another Language as your Major,
please enrol into EDUC 3090 Integrated Teaching and Vocational Education in Secondary Settings as your Curriculum Sub-Major 1 course</t>
  </si>
  <si>
    <t>Curriculum Sub Major 2 - Developing Programs for Language Learning
PLEASE NOTE: If studying another Language as your Major please enrol into EDUC 3092 Integrated Teaching and Mentoring in Secondary Settings, Communities and Workplaces as your Curriculum Sub-Major 2 course</t>
  </si>
  <si>
    <t>Curriculum Sub Major 2 -  Developing Programs for Language Learning
PLEASE NOTE: If studying another Language as your Major please enrol into EDUC 3092 Integrated Teaching and Mentoring in Secondary Settings, Communities and Workplaces as your Curriculum Sub-Major 2 course</t>
  </si>
  <si>
    <t>Curriculum Sub Major 1 - Teaching and Learning a New Language
 *PLEASE NOTE: If studying another Language as your Major,
please enrol into EDUC 3090 Integrated Teaching and Vocational Education in Secondary Settings as your Curriculum Sub-Major 1 course</t>
  </si>
  <si>
    <t>Curriculum Sub Major 1 - Teaching and Learning a New Language PLEASE NOTE: If studying another Language as your Major,
please enrol into EDUC 3090 Integrated Teaching and Vocational Education in Secondary Settings as your Curriculum Sub-Major 1 course</t>
  </si>
  <si>
    <t>EDUC 4100 Teaching Children with Disabilities</t>
  </si>
  <si>
    <t>EDUC 1087 Teaching Linguistically Diverse Learners</t>
  </si>
  <si>
    <t xml:space="preserve">Major 4 - Digital Electronics </t>
  </si>
  <si>
    <t xml:space="preserve">Major 6 - Engineering Design and Innovation </t>
  </si>
  <si>
    <t xml:space="preserve">EDUC 2101 </t>
  </si>
  <si>
    <t xml:space="preserve">YEAR ONE – Semester 1                                                                                            </t>
  </si>
  <si>
    <t>Major 3 - Approaches to Child and Community Studies</t>
  </si>
  <si>
    <t xml:space="preserve">Major 7 - Intro to Nutrition and Food Sciences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</si>
</sst>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9"/>
      <color theme="1"/>
      <name val="Calibri"/>
      <family val="2"/>
      <scheme val="minor"/>
    </font>
    <font>
      <sz val="8"/>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font>
    <font>
      <sz val="11"/>
      <color rgb="FF1F497D"/>
      <name val="Calibri"/>
      <family val="2"/>
    </font>
    <font>
      <sz val="7"/>
      <color theme="1"/>
      <name val="Calibri"/>
      <family val="2"/>
    </font>
  </fonts>
  <fills count="15">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B2D69A"/>
        <bgColor indexed="64"/>
      </patternFill>
    </fill>
    <fill>
      <gradientFill degree="90">
        <stop position="0">
          <color theme="0"/>
        </stop>
        <stop position="1">
          <color rgb="FFFF66FF"/>
        </stop>
      </gradientFill>
    </fill>
    <fill>
      <patternFill patternType="solid">
        <fgColor theme="7" tint="0.39997558519241921"/>
        <bgColor indexed="64"/>
      </patternFill>
    </fill>
    <fill>
      <patternFill patternType="solid">
        <fgColor rgb="FFCCCCFF"/>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vertical="top"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10" fillId="0" borderId="0" xfId="0" applyFont="1"/>
    <xf numFmtId="0" fontId="8" fillId="0" borderId="3" xfId="0" applyFont="1" applyBorder="1" applyAlignment="1">
      <alignment vertical="center" wrapText="1"/>
    </xf>
    <xf numFmtId="0" fontId="7" fillId="3" borderId="3" xfId="0" applyFont="1" applyFill="1" applyBorder="1" applyAlignment="1">
      <alignment vertical="center" wrapText="1"/>
    </xf>
    <xf numFmtId="0" fontId="7" fillId="5" borderId="3" xfId="0" applyFont="1" applyFill="1" applyBorder="1" applyAlignment="1">
      <alignment vertical="center" wrapText="1"/>
    </xf>
    <xf numFmtId="0" fontId="12" fillId="0" borderId="0" xfId="0" applyFont="1"/>
    <xf numFmtId="0" fontId="12" fillId="9" borderId="0" xfId="0" applyFont="1" applyFill="1" applyAlignment="1">
      <alignment horizontal="right"/>
    </xf>
    <xf numFmtId="0" fontId="0" fillId="0" borderId="0" xfId="0" applyFill="1" applyBorder="1"/>
    <xf numFmtId="0" fontId="7" fillId="5" borderId="1" xfId="0" applyFont="1" applyFill="1" applyBorder="1" applyAlignment="1">
      <alignment vertical="center" wrapText="1"/>
    </xf>
    <xf numFmtId="0" fontId="6" fillId="5" borderId="1" xfId="0" applyFont="1" applyFill="1" applyBorder="1" applyAlignment="1">
      <alignment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6" fillId="11" borderId="2" xfId="0" applyFont="1" applyFill="1" applyBorder="1" applyAlignment="1">
      <alignmen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7" fillId="11" borderId="1" xfId="0" applyFont="1" applyFill="1" applyBorder="1" applyAlignment="1">
      <alignment vertical="center" wrapText="1"/>
    </xf>
    <xf numFmtId="0" fontId="7" fillId="10" borderId="1" xfId="0" applyFont="1" applyFill="1" applyBorder="1" applyAlignment="1">
      <alignment horizontal="center" vertical="center" wrapText="1"/>
    </xf>
    <xf numFmtId="0" fontId="6" fillId="10" borderId="2" xfId="0" applyFont="1" applyFill="1" applyBorder="1" applyAlignment="1">
      <alignment vertical="center" wrapText="1"/>
    </xf>
    <xf numFmtId="0" fontId="7" fillId="13" borderId="1" xfId="0" applyFont="1" applyFill="1" applyBorder="1" applyAlignment="1">
      <alignment horizontal="center" vertical="center" wrapText="1"/>
    </xf>
    <xf numFmtId="0" fontId="6" fillId="13" borderId="2" xfId="0" applyFont="1" applyFill="1" applyBorder="1" applyAlignment="1">
      <alignment vertical="center" wrapText="1"/>
    </xf>
    <xf numFmtId="0" fontId="0" fillId="0" borderId="0" xfId="0" applyAlignment="1">
      <alignment horizontal="left"/>
    </xf>
    <xf numFmtId="0" fontId="14" fillId="0" borderId="0" xfId="0" applyFont="1"/>
    <xf numFmtId="0" fontId="15" fillId="4" borderId="3" xfId="0" applyFont="1" applyFill="1" applyBorder="1" applyAlignment="1">
      <alignment vertical="center" wrapText="1"/>
    </xf>
    <xf numFmtId="0" fontId="7" fillId="10" borderId="3" xfId="0" applyFont="1" applyFill="1" applyBorder="1" applyAlignment="1">
      <alignment vertical="center" wrapText="1"/>
    </xf>
    <xf numFmtId="0" fontId="15" fillId="14" borderId="3" xfId="0" applyFont="1" applyFill="1" applyBorder="1" applyAlignment="1">
      <alignment vertical="center" wrapText="1"/>
    </xf>
    <xf numFmtId="0" fontId="3" fillId="0" borderId="3" xfId="0" applyFont="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vertical="center" wrapText="1"/>
      <protection hidden="1"/>
    </xf>
    <xf numFmtId="0" fontId="3" fillId="2" borderId="6"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6" fillId="4" borderId="3" xfId="0" applyFont="1" applyFill="1" applyBorder="1" applyAlignment="1" applyProtection="1">
      <alignment vertical="center" wrapText="1"/>
      <protection hidden="1"/>
    </xf>
    <xf numFmtId="0" fontId="8" fillId="0" borderId="3" xfId="0" applyFont="1" applyBorder="1" applyAlignment="1" applyProtection="1">
      <alignment horizontal="center" vertical="center" wrapText="1"/>
      <protection hidden="1"/>
    </xf>
    <xf numFmtId="0" fontId="6" fillId="8" borderId="4" xfId="0" applyFont="1" applyFill="1" applyBorder="1" applyAlignment="1" applyProtection="1">
      <alignment horizontal="center" vertical="center" wrapText="1"/>
      <protection hidden="1"/>
    </xf>
    <xf numFmtId="0" fontId="6" fillId="8" borderId="4" xfId="0" applyFont="1" applyFill="1" applyBorder="1" applyAlignment="1" applyProtection="1">
      <alignment horizontal="left" vertical="center" wrapText="1"/>
      <protection hidden="1"/>
    </xf>
    <xf numFmtId="0" fontId="8" fillId="0" borderId="3" xfId="0" applyFont="1" applyFill="1" applyBorder="1" applyAlignment="1" applyProtection="1">
      <alignment horizontal="center" vertical="center" wrapText="1"/>
      <protection hidden="1"/>
    </xf>
    <xf numFmtId="0" fontId="6" fillId="8" borderId="3" xfId="0" applyFont="1" applyFill="1" applyBorder="1" applyAlignment="1" applyProtection="1">
      <alignment horizontal="center" vertical="center" wrapText="1"/>
      <protection hidden="1"/>
    </xf>
    <xf numFmtId="0" fontId="6" fillId="8" borderId="3" xfId="0" applyFont="1" applyFill="1" applyBorder="1" applyAlignment="1" applyProtection="1">
      <alignment vertical="center" wrapText="1"/>
      <protection hidden="1"/>
    </xf>
    <xf numFmtId="0" fontId="6" fillId="10" borderId="3" xfId="0" applyFont="1" applyFill="1" applyBorder="1" applyAlignment="1" applyProtection="1">
      <alignment horizontal="center" vertical="center" wrapText="1"/>
      <protection hidden="1"/>
    </xf>
    <xf numFmtId="0" fontId="6" fillId="10" borderId="3" xfId="0" applyFont="1" applyFill="1" applyBorder="1" applyAlignment="1" applyProtection="1">
      <alignment vertical="center" wrapText="1"/>
      <protection hidden="1"/>
    </xf>
    <xf numFmtId="0" fontId="3" fillId="2" borderId="9"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hidden="1"/>
    </xf>
    <xf numFmtId="0" fontId="6" fillId="8" borderId="4" xfId="0" applyFont="1" applyFill="1" applyBorder="1" applyAlignment="1" applyProtection="1">
      <alignment vertical="center" wrapText="1"/>
      <protection hidden="1"/>
    </xf>
    <xf numFmtId="0" fontId="8" fillId="0" borderId="4" xfId="0" applyFont="1" applyFill="1" applyBorder="1" applyAlignment="1" applyProtection="1">
      <alignment horizontal="center" vertical="center" wrapText="1"/>
      <protection hidden="1"/>
    </xf>
    <xf numFmtId="0" fontId="7" fillId="10" borderId="3" xfId="0" applyFont="1" applyFill="1" applyBorder="1" applyAlignment="1" applyProtection="1">
      <alignment horizontal="center" vertical="center" wrapText="1"/>
      <protection hidden="1"/>
    </xf>
    <xf numFmtId="0" fontId="6" fillId="7" borderId="3" xfId="0" applyFont="1" applyFill="1" applyBorder="1" applyAlignment="1">
      <alignment horizontal="center" vertical="center" wrapText="1"/>
    </xf>
    <xf numFmtId="0" fontId="16" fillId="0" borderId="0" xfId="0" applyFont="1" applyAlignment="1">
      <alignment horizontal="left" vertical="center" indent="1"/>
    </xf>
    <xf numFmtId="0" fontId="1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pplyProtection="1">
      <alignment horizontal="center" vertical="center" wrapText="1"/>
      <protection locked="0" hidden="1"/>
    </xf>
    <xf numFmtId="0" fontId="8" fillId="0" borderId="3" xfId="0" applyFont="1" applyBorder="1" applyAlignment="1" applyProtection="1">
      <alignment vertical="center" wrapText="1"/>
      <protection locked="0" hidden="1"/>
    </xf>
    <xf numFmtId="0" fontId="8" fillId="0" borderId="5" xfId="0" applyFont="1" applyBorder="1" applyAlignment="1" applyProtection="1">
      <alignment horizontal="center" vertical="center" wrapText="1"/>
      <protection locked="0" hidden="1"/>
    </xf>
    <xf numFmtId="0" fontId="13" fillId="12" borderId="7" xfId="0" applyFont="1" applyFill="1" applyBorder="1" applyAlignment="1" applyProtection="1">
      <alignment horizontal="left"/>
      <protection locked="0"/>
    </xf>
    <xf numFmtId="0" fontId="12" fillId="12" borderId="0" xfId="0" applyFont="1" applyFill="1" applyBorder="1" applyAlignment="1" applyProtection="1">
      <alignment horizontal="left"/>
      <protection locked="0"/>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5</xdr:col>
      <xdr:colOff>495300</xdr:colOff>
      <xdr:row>6</xdr:row>
      <xdr:rowOff>85725</xdr:rowOff>
    </xdr:from>
    <xdr:ext cx="5476875" cy="13572946"/>
    <xdr:sp macro="" textlink="">
      <xdr:nvSpPr>
        <xdr:cNvPr id="9" name="TextBox 3">
          <a:extLst>
            <a:ext uri="{FF2B5EF4-FFF2-40B4-BE49-F238E27FC236}">
              <a16:creationId xmlns:a16="http://schemas.microsoft.com/office/drawing/2014/main" id="{605D1F54-78DA-40CE-9E73-34FFB4B6295D}"/>
            </a:ext>
          </a:extLst>
        </xdr:cNvPr>
        <xdr:cNvSpPr txBox="1"/>
      </xdr:nvSpPr>
      <xdr:spPr>
        <a:xfrm>
          <a:off x="7158567" y="1220258"/>
          <a:ext cx="5476875" cy="1357294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1" u="sng">
              <a:solidFill>
                <a:schemeClr val="tx1"/>
              </a:solidFill>
              <a:effectLst/>
              <a:latin typeface="+mn-lt"/>
              <a:ea typeface="+mn-ea"/>
              <a:cs typeface="+mn-cs"/>
            </a:rPr>
            <a:t>Please</a:t>
          </a:r>
          <a:r>
            <a:rPr lang="en-US" sz="1400" b="1" i="1" u="sng" baseline="0">
              <a:solidFill>
                <a:schemeClr val="tx1"/>
              </a:solidFill>
              <a:effectLst/>
              <a:latin typeface="+mn-lt"/>
              <a:ea typeface="+mn-ea"/>
              <a:cs typeface="+mn-cs"/>
            </a:rPr>
            <a:t> read the below information carefully:</a:t>
          </a:r>
        </a:p>
        <a:p>
          <a:endParaRPr lang="en-US" sz="1100" b="0" i="1" u="sng">
            <a:solidFill>
              <a:schemeClr val="tx1"/>
            </a:solidFill>
            <a:effectLst/>
            <a:latin typeface="+mn-lt"/>
            <a:ea typeface="+mn-ea"/>
            <a:cs typeface="+mn-cs"/>
          </a:endParaRP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at any time,</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or would like to study part-time, please contact the Education Futures Teaching and Learning Team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r>
            <a:rPr lang="en-US" sz="1100" b="1" baseline="0">
              <a:solidFill>
                <a:schemeClr val="tx1"/>
              </a:solidFill>
              <a:effectLst/>
              <a:latin typeface="+mn-lt"/>
              <a:ea typeface="+mn-ea"/>
              <a:cs typeface="+mn-cs"/>
            </a:rPr>
            <a:t>: EDC-TeachingLearning@unisa.edu.au </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-time</a:t>
          </a:r>
          <a:r>
            <a:rPr lang="en-US" sz="1100">
              <a:solidFill>
                <a:schemeClr val="tx1"/>
              </a:solidFill>
              <a:effectLst/>
              <a:latin typeface="+mn-lt"/>
              <a:ea typeface="+mn-ea"/>
              <a:cs typeface="+mn-cs"/>
            </a:rPr>
            <a:t> program structure. If</a:t>
          </a:r>
          <a:r>
            <a:rPr lang="en-US" sz="1100" baseline="0">
              <a:solidFill>
                <a:schemeClr val="tx1"/>
              </a:solidFill>
              <a:effectLst/>
              <a:latin typeface="+mn-lt"/>
              <a:ea typeface="+mn-ea"/>
              <a:cs typeface="+mn-cs"/>
            </a:rPr>
            <a:t> you cannot study full-time, please contact EDC-TeachingLearning@unisa.edu.au for an individualised study plan.</a:t>
          </a:r>
          <a:r>
            <a:rPr lang="en-US" sz="1100">
              <a:solidFill>
                <a:schemeClr val="tx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reserves the right to vary the program structure and timetable</a:t>
          </a:r>
          <a:r>
            <a:rPr lang="en-US" sz="1100" baseline="0">
              <a:solidFill>
                <a:schemeClr val="tx1"/>
              </a:solidFill>
              <a:effectLst/>
              <a:latin typeface="+mn-lt"/>
              <a:ea typeface="+mn-ea"/>
              <a:cs typeface="+mn-cs"/>
            </a:rPr>
            <a:t> at any time.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occurring</a:t>
          </a:r>
          <a:r>
            <a:rPr lang="en-US" sz="1100" baseline="0">
              <a:solidFill>
                <a:schemeClr val="tx1"/>
              </a:solidFill>
              <a:effectLst/>
              <a:latin typeface="+mn-lt"/>
              <a:ea typeface="+mn-ea"/>
              <a:cs typeface="+mn-cs"/>
            </a:rPr>
            <a:t> in </a:t>
          </a:r>
          <a:r>
            <a:rPr lang="en-US" sz="1100">
              <a:solidFill>
                <a:schemeClr val="tx1"/>
              </a:solidFill>
              <a:effectLst/>
              <a:latin typeface="+mn-lt"/>
              <a:ea typeface="+mn-ea"/>
              <a:cs typeface="+mn-cs"/>
            </a:rPr>
            <a:t>the first half of the year (Semester 1) and Study Periods 4, 5, 6 and 7 occurring</a:t>
          </a:r>
          <a:r>
            <a:rPr lang="en-US" sz="1100" baseline="0">
              <a:solidFill>
                <a:schemeClr val="tx1"/>
              </a:solidFill>
              <a:effectLst/>
              <a:latin typeface="+mn-lt"/>
              <a:ea typeface="+mn-ea"/>
              <a:cs typeface="+mn-cs"/>
            </a:rPr>
            <a:t> in</a:t>
          </a:r>
          <a:r>
            <a:rPr lang="en-US" sz="1100">
              <a:solidFill>
                <a:schemeClr val="tx1"/>
              </a:solidFill>
              <a:effectLst/>
              <a:latin typeface="+mn-lt"/>
              <a:ea typeface="+mn-ea"/>
              <a:cs typeface="+mn-cs"/>
            </a:rPr>
            <a:t> the second half of the year (Semester 2). Study Period 7 courses can be scheduled any time, from November to February of the following year. Please refer to the class timetable for exact course dates.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Students must select 1 major comprising 36 units, and 1 sub-major comprising 27 units. The major</a:t>
          </a:r>
          <a:r>
            <a:rPr lang="en-US" sz="1100" baseline="0">
              <a:solidFill>
                <a:schemeClr val="tx1"/>
              </a:solidFill>
              <a:effectLst/>
              <a:latin typeface="+mn-lt"/>
              <a:ea typeface="+mn-ea"/>
              <a:cs typeface="+mn-cs"/>
            </a:rPr>
            <a:t> and sub-major will</a:t>
          </a:r>
          <a:r>
            <a:rPr lang="en-US" sz="1100">
              <a:solidFill>
                <a:schemeClr val="tx1"/>
              </a:solidFill>
              <a:effectLst/>
              <a:latin typeface="+mn-lt"/>
              <a:ea typeface="+mn-ea"/>
              <a:cs typeface="+mn-cs"/>
            </a:rPr>
            <a:t> proceed sequentially over the four years of the program. Prerequisites will normally apply to more advanced courses, as study progresses.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t>
          </a:r>
          <a:endParaRPr lang="en-AU">
            <a:effectLst/>
          </a:endParaRPr>
        </a:p>
        <a:p>
          <a:r>
            <a:rPr lang="en-AU" sz="1100">
              <a:solidFill>
                <a:schemeClr val="tx1"/>
              </a:solidFill>
              <a:effectLst/>
              <a:latin typeface="+mn-lt"/>
              <a:ea typeface="+mn-ea"/>
              <a:cs typeface="+mn-cs"/>
            </a:rPr>
            <a:t>- Some majors and sub-majors require assumed knowledge:</a:t>
          </a:r>
          <a:endParaRPr lang="en-AU">
            <a:effectLst/>
          </a:endParaRPr>
        </a:p>
        <a:p>
          <a:r>
            <a:rPr lang="en-AU" sz="1100">
              <a:solidFill>
                <a:schemeClr val="tx1"/>
              </a:solidFill>
              <a:effectLst/>
              <a:latin typeface="+mn-lt"/>
              <a:ea typeface="+mn-ea"/>
              <a:cs typeface="+mn-cs"/>
            </a:rPr>
            <a:t>SACE Stage 2 Physics is</a:t>
          </a:r>
          <a:r>
            <a:rPr lang="en-AU" sz="1100" baseline="0">
              <a:solidFill>
                <a:schemeClr val="tx1"/>
              </a:solidFill>
              <a:effectLst/>
              <a:latin typeface="+mn-lt"/>
              <a:ea typeface="+mn-ea"/>
              <a:cs typeface="+mn-cs"/>
            </a:rPr>
            <a:t> a required prerequisite</a:t>
          </a:r>
          <a:r>
            <a:rPr lang="en-AU" sz="1100">
              <a:solidFill>
                <a:schemeClr val="tx1"/>
              </a:solidFill>
              <a:effectLst/>
              <a:latin typeface="+mn-lt"/>
              <a:ea typeface="+mn-ea"/>
              <a:cs typeface="+mn-cs"/>
            </a:rPr>
            <a:t> for the major and sub-major in Physics; </a:t>
          </a:r>
          <a:br>
            <a:rPr lang="en-AU" sz="1100">
              <a:solidFill>
                <a:schemeClr val="tx1"/>
              </a:solidFill>
              <a:effectLst/>
              <a:latin typeface="+mn-lt"/>
              <a:ea typeface="+mn-ea"/>
              <a:cs typeface="+mn-cs"/>
            </a:rPr>
          </a:br>
          <a:r>
            <a:rPr lang="en-AU" sz="1100">
              <a:solidFill>
                <a:schemeClr val="tx1"/>
              </a:solidFill>
              <a:effectLst/>
              <a:latin typeface="+mn-lt"/>
              <a:ea typeface="+mn-ea"/>
              <a:cs typeface="+mn-cs"/>
            </a:rPr>
            <a:t>SACE Stage 2 Chemistry is </a:t>
          </a:r>
          <a:r>
            <a:rPr lang="en-AU" sz="1100" baseline="0">
              <a:solidFill>
                <a:schemeClr val="tx1"/>
              </a:solidFill>
              <a:effectLst/>
              <a:latin typeface="+mn-lt"/>
              <a:ea typeface="+mn-ea"/>
              <a:cs typeface="+mn-cs"/>
            </a:rPr>
            <a:t>a required prerequisite</a:t>
          </a:r>
          <a:r>
            <a:rPr lang="en-AU" sz="1100">
              <a:solidFill>
                <a:schemeClr val="tx1"/>
              </a:solidFill>
              <a:effectLst/>
              <a:latin typeface="+mn-lt"/>
              <a:ea typeface="+mn-ea"/>
              <a:cs typeface="+mn-cs"/>
            </a:rPr>
            <a:t> for the major and sub-major in Chemistry; SACE Stage 2 Mathematical Methods is a</a:t>
          </a:r>
          <a:r>
            <a:rPr lang="en-AU" sz="1100" baseline="0">
              <a:solidFill>
                <a:schemeClr val="tx1"/>
              </a:solidFill>
              <a:effectLst/>
              <a:latin typeface="+mn-lt"/>
              <a:ea typeface="+mn-ea"/>
              <a:cs typeface="+mn-cs"/>
            </a:rPr>
            <a:t> required prerequisite</a:t>
          </a:r>
          <a:r>
            <a:rPr lang="en-AU" sz="1100">
              <a:solidFill>
                <a:schemeClr val="tx1"/>
              </a:solidFill>
              <a:effectLst/>
              <a:latin typeface="+mn-lt"/>
              <a:ea typeface="+mn-ea"/>
              <a:cs typeface="+mn-cs"/>
            </a:rPr>
            <a:t> for the major and sub-major in Mathematics;</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French, or equivalent demonstrated proficiency, is required</a:t>
          </a:r>
          <a:r>
            <a:rPr lang="en-AU" sz="1100" baseline="0">
              <a:solidFill>
                <a:schemeClr val="tx1"/>
              </a:solidFill>
              <a:effectLst/>
              <a:latin typeface="+mn-lt"/>
              <a:ea typeface="+mn-ea"/>
              <a:cs typeface="+mn-cs"/>
            </a:rPr>
            <a:t> </a:t>
          </a:r>
          <a:r>
            <a:rPr lang="en-AU" sz="1100">
              <a:solidFill>
                <a:schemeClr val="tx1"/>
              </a:solidFill>
              <a:effectLst/>
              <a:latin typeface="+mn-lt"/>
              <a:ea typeface="+mn-ea"/>
              <a:cs typeface="+mn-cs"/>
            </a:rPr>
            <a:t>for the major and sub-major in French;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Italian, or equivalent demonstrated proficiency, is</a:t>
          </a:r>
          <a:r>
            <a:rPr lang="en-AU" sz="1100" baseline="0">
              <a:solidFill>
                <a:schemeClr val="tx1"/>
              </a:solidFill>
              <a:effectLst/>
              <a:latin typeface="+mn-lt"/>
              <a:ea typeface="+mn-ea"/>
              <a:cs typeface="+mn-cs"/>
            </a:rPr>
            <a:t> required</a:t>
          </a:r>
          <a:r>
            <a:rPr lang="en-AU" sz="1100">
              <a:solidFill>
                <a:schemeClr val="tx1"/>
              </a:solidFill>
              <a:effectLst/>
              <a:latin typeface="+mn-lt"/>
              <a:ea typeface="+mn-ea"/>
              <a:cs typeface="+mn-cs"/>
            </a:rPr>
            <a:t> for the major and sub-major in Italian;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Japanese,</a:t>
          </a:r>
          <a:r>
            <a:rPr lang="en-AU" sz="1100" baseline="0">
              <a:solidFill>
                <a:schemeClr val="tx1"/>
              </a:solidFill>
              <a:effectLst/>
              <a:latin typeface="+mn-lt"/>
              <a:ea typeface="+mn-ea"/>
              <a:cs typeface="+mn-cs"/>
            </a:rPr>
            <a:t> or equivalent demonstrated proficiency, </a:t>
          </a:r>
          <a:r>
            <a:rPr lang="en-AU" sz="1100">
              <a:solidFill>
                <a:schemeClr val="tx1"/>
              </a:solidFill>
              <a:effectLst/>
              <a:latin typeface="+mn-lt"/>
              <a:ea typeface="+mn-ea"/>
              <a:cs typeface="+mn-cs"/>
            </a:rPr>
            <a:t>is required for the major and sub-major in Japanese;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English or SACE Stage 2 English Literary Practice is assumed knowledge for the major and sub-major in English.</a:t>
          </a:r>
        </a:p>
        <a:p>
          <a:endParaRPr lang="en-AU"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If you are a regional student, based in Mt Gambier or Whyalla, please refer to the regional enrolment template and contact EDC-TeachingLearning@unisa.edu.au if you require further advice.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If you are studying the </a:t>
          </a:r>
          <a:r>
            <a:rPr lang="en-US" sz="1100" b="1" baseline="0">
              <a:solidFill>
                <a:srgbClr val="FF0000"/>
              </a:solidFill>
              <a:effectLst/>
              <a:latin typeface="+mn-lt"/>
              <a:ea typeface="+mn-ea"/>
              <a:cs typeface="+mn-cs"/>
            </a:rPr>
            <a:t>Outdoor Education Sub-Major</a:t>
          </a:r>
          <a:r>
            <a:rPr lang="en-US" sz="1100" b="1" baseline="0">
              <a:solidFill>
                <a:schemeClr val="tx1"/>
              </a:solidFill>
              <a:effectLst/>
              <a:latin typeface="+mn-lt"/>
              <a:ea typeface="+mn-ea"/>
              <a:cs typeface="+mn-cs"/>
            </a:rPr>
            <a:t>, please view the dedicated sub-major structure link on the Enrolment Advice Moodle Page. Please contact EDC-TeachingLearning@unisa.edu.au if you require further enrolment advice.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If you are studying the </a:t>
          </a:r>
          <a:r>
            <a:rPr lang="en-US" sz="1100" b="1" baseline="0">
              <a:solidFill>
                <a:srgbClr val="FF0000"/>
              </a:solidFill>
              <a:effectLst/>
              <a:latin typeface="+mn-lt"/>
              <a:ea typeface="+mn-ea"/>
              <a:cs typeface="+mn-cs"/>
            </a:rPr>
            <a:t>Visual Arts Major or Sub-Major</a:t>
          </a:r>
          <a:r>
            <a:rPr lang="en-US" sz="1100" b="1" baseline="0">
              <a:solidFill>
                <a:schemeClr val="tx1"/>
              </a:solidFill>
              <a:effectLst/>
              <a:latin typeface="+mn-lt"/>
              <a:ea typeface="+mn-ea"/>
              <a:cs typeface="+mn-cs"/>
            </a:rPr>
            <a:t>, where your study plan indicates a 'Visual Arts Studio Elective', please select from the following courses: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lvl="0"/>
          <a:r>
            <a:rPr lang="en-AU" sz="1100">
              <a:solidFill>
                <a:schemeClr val="tx1"/>
              </a:solidFill>
              <a:effectLst/>
              <a:latin typeface="+mn-lt"/>
              <a:ea typeface="+mn-ea"/>
              <a:cs typeface="+mn-cs"/>
            </a:rPr>
            <a:t>VSAR 2025 Textiles: Print – Dye	</a:t>
          </a:r>
        </a:p>
        <a:p>
          <a:pPr lvl="0"/>
          <a:r>
            <a:rPr lang="en-AU" sz="1100">
              <a:solidFill>
                <a:schemeClr val="tx1"/>
              </a:solidFill>
              <a:effectLst/>
              <a:latin typeface="+mn-lt"/>
              <a:ea typeface="+mn-ea"/>
              <a:cs typeface="+mn-cs"/>
            </a:rPr>
            <a:t>VSAR 2049 Life Drawing</a:t>
          </a:r>
        </a:p>
        <a:p>
          <a:pPr lvl="0"/>
          <a:r>
            <a:rPr lang="en-AU" sz="1100">
              <a:solidFill>
                <a:schemeClr val="tx1"/>
              </a:solidFill>
              <a:effectLst/>
              <a:latin typeface="+mn-lt"/>
              <a:ea typeface="+mn-ea"/>
              <a:cs typeface="+mn-cs"/>
            </a:rPr>
            <a:t>VSAR 2054 Painting Media and Processes </a:t>
          </a:r>
        </a:p>
        <a:p>
          <a:pPr lvl="0"/>
          <a:r>
            <a:rPr lang="en-AU" sz="1100">
              <a:solidFill>
                <a:schemeClr val="tx1"/>
              </a:solidFill>
              <a:effectLst/>
              <a:latin typeface="+mn-lt"/>
              <a:ea typeface="+mn-ea"/>
              <a:cs typeface="+mn-cs"/>
            </a:rPr>
            <a:t>VSAR 2057 Etching and Intaglio Printmaking</a:t>
          </a:r>
        </a:p>
        <a:p>
          <a:pPr lvl="0"/>
          <a:r>
            <a:rPr lang="en-AU" sz="1100">
              <a:solidFill>
                <a:schemeClr val="tx1"/>
              </a:solidFill>
              <a:effectLst/>
              <a:latin typeface="+mn-lt"/>
              <a:ea typeface="+mn-ea"/>
              <a:cs typeface="+mn-cs"/>
            </a:rPr>
            <a:t>VSAR 2063 The Sculptural Object</a:t>
          </a:r>
        </a:p>
        <a:p>
          <a:pPr lvl="0"/>
          <a:r>
            <a:rPr lang="en-AU" sz="1100">
              <a:solidFill>
                <a:schemeClr val="tx1"/>
              </a:solidFill>
              <a:effectLst/>
              <a:latin typeface="+mn-lt"/>
              <a:ea typeface="+mn-ea"/>
              <a:cs typeface="+mn-cs"/>
            </a:rPr>
            <a:t>VSAR 2069 Black and White Photography</a:t>
          </a:r>
        </a:p>
        <a:p>
          <a:pPr lvl="0"/>
          <a:r>
            <a:rPr lang="en-AU" sz="1100">
              <a:solidFill>
                <a:schemeClr val="tx1"/>
              </a:solidFill>
              <a:effectLst/>
              <a:latin typeface="+mn-lt"/>
              <a:ea typeface="+mn-ea"/>
              <a:cs typeface="+mn-cs"/>
            </a:rPr>
            <a:t>VSAR 2078 Ceramic Vessels</a:t>
          </a:r>
        </a:p>
        <a:p>
          <a:pPr lvl="0"/>
          <a:r>
            <a:rPr lang="en-AU" sz="1100">
              <a:solidFill>
                <a:schemeClr val="tx1"/>
              </a:solidFill>
              <a:effectLst/>
              <a:latin typeface="+mn-lt"/>
              <a:ea typeface="+mn-ea"/>
              <a:cs typeface="+mn-cs"/>
            </a:rPr>
            <a:t>VSAR 2105 Jewellery Materials and Techniques</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r>
            <a:rPr lang="en-US" sz="1100" b="0">
              <a:solidFill>
                <a:schemeClr val="tx1"/>
              </a:solidFill>
              <a:effectLst/>
              <a:latin typeface="+mn-lt"/>
              <a:ea typeface="+mn-ea"/>
              <a:cs typeface="+mn-cs"/>
            </a:rPr>
            <a:t>- Please carefully</a:t>
          </a:r>
          <a:r>
            <a:rPr lang="en-US" sz="1100" b="0" baseline="0">
              <a:solidFill>
                <a:schemeClr val="tx1"/>
              </a:solidFill>
              <a:effectLst/>
              <a:latin typeface="+mn-lt"/>
              <a:ea typeface="+mn-ea"/>
              <a:cs typeface="+mn-cs"/>
            </a:rPr>
            <a:t> read any notes listed against classes on the course timetable and in My Enrolment - only enrol into classes designated to your particular cohort. If no cohorts are listed, please enrol into any class with available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Enrolling early is the best way to secure class times that best suit your schedule. If a class you want to enrol into is full, you may submit an override request for that class, via MyEnrolment. Please note that WHS restrictions apply to classroom capacity, and you will not be admitted where this maximum has been reached. It is expected that your studies will take precedence over other commitments, and that you will enrol in any class time that is available to you.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you choose to undertake a Major and Sub-Major in Biology/Chemistry/Physics or D&amp;T/Food&amp;Textiles or Drama/Visual arts or Italian/Japanese/French/Languages for Proficient Speakers, you will need to undertake alternative Curriculum Sub-Major courses. Please contact </a:t>
          </a:r>
          <a:r>
            <a:rPr lang="en-US" sz="1100" b="1" baseline="0">
              <a:solidFill>
                <a:schemeClr val="tx1"/>
              </a:solidFill>
              <a:effectLst/>
              <a:latin typeface="+mn-lt"/>
              <a:ea typeface="+mn-ea"/>
              <a:cs typeface="+mn-cs"/>
            </a:rPr>
            <a:t>EDC-TeachingLearning@unisa.edu.au </a:t>
          </a:r>
          <a:r>
            <a:rPr lang="en-US" sz="1100" b="0" baseline="0">
              <a:solidFill>
                <a:schemeClr val="tx1"/>
              </a:solidFill>
              <a:effectLst/>
              <a:latin typeface="+mn-lt"/>
              <a:ea typeface="+mn-ea"/>
              <a:cs typeface="+mn-cs"/>
            </a:rPr>
            <a:t>for alternative curriculum courses.</a:t>
          </a:r>
        </a:p>
        <a:p>
          <a:endParaRPr lang="en-US" sz="1100" b="0" baseline="0">
            <a:solidFill>
              <a:schemeClr val="tx1"/>
            </a:solidFill>
            <a:effectLst/>
            <a:latin typeface="+mn-lt"/>
            <a:ea typeface="+mn-ea"/>
            <a:cs typeface="+mn-cs"/>
          </a:endParaRPr>
        </a:p>
        <a:p>
          <a:pPr algn="l"/>
          <a:r>
            <a:rPr lang="en-AU">
              <a:effectLst/>
            </a:rPr>
            <a:t>		</a:t>
          </a:r>
          <a:r>
            <a:rPr lang="en-AU" sz="1200" b="1">
              <a:effectLst/>
            </a:rPr>
            <a:t>QUESTIONS?</a:t>
          </a:r>
        </a:p>
        <a:p>
          <a:r>
            <a:rPr lang="en-AU" sz="1100">
              <a:solidFill>
                <a:schemeClr val="tx1"/>
              </a:solidFill>
              <a:effectLst/>
              <a:latin typeface="+mn-lt"/>
              <a:ea typeface="+mn-ea"/>
              <a:cs typeface="+mn-cs"/>
            </a:rPr>
            <a:t>For any study plan / program related enquiries:  EDC-TeachingLearning@unisa.edu.au</a:t>
          </a:r>
          <a:endParaRPr lang="en-AU">
            <a:effectLst/>
          </a:endParaRPr>
        </a:p>
        <a:p>
          <a:r>
            <a:rPr lang="en-AU" sz="1100">
              <a:solidFill>
                <a:schemeClr val="tx1"/>
              </a:solidFill>
              <a:effectLst/>
              <a:latin typeface="+mn-lt"/>
              <a:ea typeface="+mn-ea"/>
              <a:cs typeface="+mn-cs"/>
            </a:rPr>
            <a:t>For any placement related enquiries: EDC-Placement@unisa.edu.au</a:t>
          </a:r>
          <a:endParaRPr lang="en-AU">
            <a:effectLst/>
          </a:endParaRPr>
        </a:p>
        <a:p>
          <a:r>
            <a:rPr lang="en-US" sz="1100">
              <a:solidFill>
                <a:schemeClr val="tx1"/>
              </a:solidFill>
              <a:effectLst/>
              <a:latin typeface="+mn-lt"/>
              <a:ea typeface="+mn-ea"/>
              <a:cs typeface="+mn-cs"/>
            </a:rPr>
            <a:t>LANTITE enquiries</a:t>
          </a:r>
          <a:r>
            <a:rPr lang="en-US" sz="1100" baseline="0">
              <a:solidFill>
                <a:schemeClr val="tx1"/>
              </a:solidFill>
              <a:effectLst/>
              <a:latin typeface="+mn-lt"/>
              <a:ea typeface="+mn-ea"/>
              <a:cs typeface="+mn-cs"/>
            </a:rPr>
            <a:t>: LANTITE@unisa.edu.au</a:t>
          </a:r>
          <a:endParaRPr lang="en-AU">
            <a:effectLst/>
          </a:endParaRPr>
        </a:p>
        <a:p>
          <a:endParaRPr lang="en-US" sz="1100">
            <a:solidFill>
              <a:schemeClr val="tx1"/>
            </a:solidFill>
            <a:effectLst/>
            <a:latin typeface="+mn-lt"/>
            <a:ea typeface="+mn-ea"/>
            <a:cs typeface="+mn-cs"/>
          </a:endParaRPr>
        </a:p>
      </xdr:txBody>
    </xdr:sp>
    <xdr:clientData/>
  </xdr:oneCellAnchor>
  <xdr:twoCellAnchor>
    <xdr:from>
      <xdr:col>0</xdr:col>
      <xdr:colOff>0</xdr:colOff>
      <xdr:row>18</xdr:row>
      <xdr:rowOff>0</xdr:rowOff>
    </xdr:from>
    <xdr:to>
      <xdr:col>4</xdr:col>
      <xdr:colOff>738717</xdr:colOff>
      <xdr:row>30</xdr:row>
      <xdr:rowOff>169334</xdr:rowOff>
    </xdr:to>
    <xdr:sp macro="" textlink="">
      <xdr:nvSpPr>
        <xdr:cNvPr id="4" name="Text Box 1">
          <a:extLst>
            <a:ext uri="{FF2B5EF4-FFF2-40B4-BE49-F238E27FC236}">
              <a16:creationId xmlns:a16="http://schemas.microsoft.com/office/drawing/2014/main" id="{16E64B69-556F-8C7D-ECCD-3D58D417BB43}"/>
            </a:ext>
          </a:extLst>
        </xdr:cNvPr>
        <xdr:cNvSpPr txBox="1">
          <a:spLocks noChangeArrowheads="1"/>
        </xdr:cNvSpPr>
      </xdr:nvSpPr>
      <xdr:spPr bwMode="auto">
        <a:xfrm>
          <a:off x="0" y="4893733"/>
          <a:ext cx="6623050" cy="2404534"/>
        </a:xfrm>
        <a:prstGeom prst="rect">
          <a:avLst/>
        </a:prstGeom>
        <a:solidFill>
          <a:schemeClr val="accent4">
            <a:lumMod val="40000"/>
            <a:lumOff val="60000"/>
          </a:schemeClr>
        </a:solidFill>
        <a:ln w="6096">
          <a:solidFill>
            <a:srgbClr val="000000"/>
          </a:solidFill>
          <a:prstDash val="solid"/>
          <a:miter lim="800000"/>
          <a:headEnd/>
          <a:tailEnd/>
        </a:ln>
      </xdr:spPr>
      <xdr:txBody>
        <a:bodyPr rot="0" vert="horz" wrap="square" lIns="0" tIns="0" rIns="0" bIns="0" anchor="t" anchorCtr="0" upright="1">
          <a:noAutofit/>
        </a:bodyPr>
        <a:lstStyle/>
        <a:p>
          <a:pPr marL="73025" marR="73025" algn="ctr">
            <a:spcBef>
              <a:spcPts val="20"/>
            </a:spcBef>
            <a:spcAft>
              <a:spcPts val="0"/>
            </a:spcAft>
          </a:pPr>
          <a:r>
            <a:rPr lang="en-AU" sz="1400" b="1">
              <a:solidFill>
                <a:srgbClr val="000000"/>
              </a:solidFill>
              <a:effectLst/>
              <a:latin typeface="Calibri" panose="020F0502020204030204" pitchFamily="34" charset="0"/>
              <a:ea typeface="SimSun" panose="02010600030101010101" pitchFamily="2" charset="-122"/>
            </a:rPr>
            <a:t>IMPORTANT</a:t>
          </a:r>
          <a:r>
            <a:rPr lang="en-AU" sz="1400" b="1" spc="-50">
              <a:solidFill>
                <a:srgbClr val="000000"/>
              </a:solidFill>
              <a:effectLst/>
              <a:latin typeface="Calibri" panose="020F0502020204030204" pitchFamily="34" charset="0"/>
              <a:ea typeface="SimSun" panose="02010600030101010101" pitchFamily="2" charset="-122"/>
            </a:rPr>
            <a:t> </a:t>
          </a:r>
          <a:r>
            <a:rPr lang="en-AU" sz="1400" b="1" spc="-10">
              <a:solidFill>
                <a:srgbClr val="000000"/>
              </a:solidFill>
              <a:effectLst/>
              <a:latin typeface="Calibri" panose="020F0502020204030204" pitchFamily="34" charset="0"/>
              <a:ea typeface="SimSun" panose="02010600030101010101" pitchFamily="2" charset="-122"/>
            </a:rPr>
            <a:t>NOTICE:</a:t>
          </a:r>
        </a:p>
        <a:p>
          <a:pPr marL="71755" marR="73025" algn="ctr">
            <a:lnSpc>
              <a:spcPct val="115000"/>
            </a:lnSpc>
            <a:spcBef>
              <a:spcPts val="235"/>
            </a:spcBef>
            <a:spcAft>
              <a:spcPts val="0"/>
            </a:spcAft>
          </a:pPr>
          <a:r>
            <a:rPr lang="en-US" sz="1100" i="1">
              <a:solidFill>
                <a:srgbClr val="000000"/>
              </a:solidFill>
              <a:effectLst/>
              <a:latin typeface="+mn-lt"/>
              <a:ea typeface="Calibri" panose="020F0502020204030204" pitchFamily="34" charset="0"/>
              <a:cs typeface="Times New Roman" panose="02020603050405020304" pitchFamily="18" charset="0"/>
            </a:rPr>
            <a:t>This</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study</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plan</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has</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been</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designed</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to</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align</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with</a:t>
          </a:r>
          <a:r>
            <a:rPr lang="en-US" sz="1100" i="1" spc="-2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current</a:t>
          </a:r>
          <a:r>
            <a:rPr lang="en-US" sz="1100" i="1" spc="-2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UniSA</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program</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requirements</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until</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the</a:t>
          </a:r>
          <a:r>
            <a:rPr lang="en-US" sz="1100" i="1" spc="-2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end</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of</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2025</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and</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is subject to change.</a:t>
          </a:r>
          <a:endParaRPr lang="en-AU" sz="1100" i="1">
            <a:effectLst/>
            <a:latin typeface="+mn-lt"/>
            <a:ea typeface="Calibri" panose="020F0502020204030204" pitchFamily="34" charset="0"/>
            <a:cs typeface="Times New Roman" panose="02020603050405020304" pitchFamily="18" charset="0"/>
          </a:endParaRPr>
        </a:p>
        <a:p>
          <a:pPr>
            <a:spcBef>
              <a:spcPts val="50"/>
            </a:spcBef>
          </a:pPr>
          <a:r>
            <a:rPr lang="en-AU" sz="1100" i="1">
              <a:solidFill>
                <a:srgbClr val="000000"/>
              </a:solidFill>
              <a:effectLst/>
              <a:latin typeface="+mn-lt"/>
              <a:ea typeface="SimSun" panose="02010600030101010101" pitchFamily="2" charset="-122"/>
              <a:cs typeface="Times New Roman" panose="02020603050405020304" pitchFamily="18" charset="0"/>
            </a:rPr>
            <a:t> </a:t>
          </a:r>
          <a:endParaRPr lang="en-AU" sz="1100">
            <a:effectLst/>
            <a:latin typeface="+mn-lt"/>
            <a:ea typeface="SimSun" panose="02010600030101010101" pitchFamily="2" charset="-122"/>
            <a:cs typeface="Times New Roman" panose="02020603050405020304" pitchFamily="18" charset="0"/>
          </a:endParaRPr>
        </a:p>
        <a:p>
          <a:pPr algn="ctr">
            <a:spcBef>
              <a:spcPts val="30"/>
            </a:spcBef>
          </a:pPr>
          <a:r>
            <a:rPr lang="en-AU" sz="1100" i="1">
              <a:solidFill>
                <a:srgbClr val="000000"/>
              </a:solidFill>
              <a:effectLst/>
              <a:latin typeface="+mn-lt"/>
              <a:ea typeface="Calibri" panose="020F0502020204030204" pitchFamily="34" charset="0"/>
              <a:cs typeface="Times New Roman" panose="02020603050405020304" pitchFamily="18" charset="0"/>
            </a:rPr>
            <a:t>Due to the transition to Adelaide University in 2026, all current students will receive a transition study plan in the second half of 2025 for your Adelaide University program. The transition study plan will replace any previously issued plans/enrolment advice and will ensure that the expected remaining duration of your program is maintained (subject to successful completion of courses studied), and for the purposes of Confirmations of Enrolment (CoE) and student visas for International students. </a:t>
          </a:r>
        </a:p>
        <a:p>
          <a:pPr>
            <a:spcBef>
              <a:spcPts val="30"/>
            </a:spcBef>
          </a:pPr>
          <a:r>
            <a:rPr lang="en-AU" sz="1100" i="1">
              <a:solidFill>
                <a:srgbClr val="000000"/>
              </a:solidFill>
              <a:effectLst/>
              <a:latin typeface="+mn-lt"/>
              <a:ea typeface="SimSun" panose="02010600030101010101" pitchFamily="2" charset="-122"/>
              <a:cs typeface="Times New Roman" panose="02020603050405020304" pitchFamily="18" charset="0"/>
            </a:rPr>
            <a:t> </a:t>
          </a:r>
          <a:endParaRPr lang="en-AU" sz="1100">
            <a:effectLst/>
            <a:latin typeface="+mn-lt"/>
            <a:ea typeface="SimSun" panose="02010600030101010101" pitchFamily="2" charset="-122"/>
            <a:cs typeface="Times New Roman" panose="02020603050405020304" pitchFamily="18" charset="0"/>
          </a:endParaRPr>
        </a:p>
        <a:p>
          <a:pPr marL="73025" marR="73025" algn="ctr">
            <a:lnSpc>
              <a:spcPct val="115000"/>
            </a:lnSpc>
            <a:spcAft>
              <a:spcPts val="0"/>
            </a:spcAft>
          </a:pPr>
          <a:r>
            <a:rPr lang="en-US" sz="1100" i="1">
              <a:solidFill>
                <a:srgbClr val="000000"/>
              </a:solidFill>
              <a:effectLst/>
              <a:latin typeface="+mn-lt"/>
              <a:ea typeface="Calibri" panose="020F0502020204030204" pitchFamily="34" charset="0"/>
              <a:cs typeface="Times New Roman" panose="02020603050405020304" pitchFamily="18" charset="0"/>
            </a:rPr>
            <a:t>Support</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for</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students</a:t>
          </a:r>
          <a:r>
            <a:rPr lang="en-US" sz="1100" i="1" spc="-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during</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this</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transition</a:t>
          </a:r>
          <a:r>
            <a:rPr lang="en-US" sz="1100" i="1" spc="-2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will</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be</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provided,</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with</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details</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to</a:t>
          </a:r>
          <a:r>
            <a:rPr lang="en-US" sz="1100" i="1" spc="-2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be</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shared</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when</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the</a:t>
          </a:r>
          <a:r>
            <a:rPr lang="en-US" sz="1100" i="1" spc="-2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transition</a:t>
          </a:r>
          <a:r>
            <a:rPr lang="en-US" sz="1100" i="1" spc="-15">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study</a:t>
          </a:r>
          <a:r>
            <a:rPr lang="en-US" sz="1100" i="1" spc="-10">
              <a:solidFill>
                <a:srgbClr val="000000"/>
              </a:solidFill>
              <a:effectLst/>
              <a:latin typeface="+mn-lt"/>
              <a:ea typeface="Calibri" panose="020F0502020204030204" pitchFamily="34" charset="0"/>
              <a:cs typeface="Times New Roman" panose="02020603050405020304" pitchFamily="18" charset="0"/>
            </a:rPr>
            <a:t> </a:t>
          </a:r>
          <a:r>
            <a:rPr lang="en-US" sz="1100" i="1">
              <a:solidFill>
                <a:srgbClr val="000000"/>
              </a:solidFill>
              <a:effectLst/>
              <a:latin typeface="+mn-lt"/>
              <a:ea typeface="Calibri" panose="020F0502020204030204" pitchFamily="34" charset="0"/>
              <a:cs typeface="Times New Roman" panose="02020603050405020304" pitchFamily="18" charset="0"/>
            </a:rPr>
            <a:t>plan is issued.</a:t>
          </a:r>
          <a:endParaRPr lang="en-AU" sz="1100" i="1">
            <a:effectLst/>
            <a:latin typeface="+mn-l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M17"/>
  <sheetViews>
    <sheetView tabSelected="1" zoomScale="70" zoomScaleNormal="70" workbookViewId="0">
      <selection activeCell="A19" sqref="A19"/>
    </sheetView>
  </sheetViews>
  <sheetFormatPr defaultRowHeight="14.5" x14ac:dyDescent="0.35"/>
  <cols>
    <col min="1" max="1" width="9.81640625" customWidth="1"/>
    <col min="2" max="2" width="51.7265625" customWidth="1"/>
    <col min="3" max="3" width="13.453125" customWidth="1"/>
    <col min="4" max="4" width="9.1796875" customWidth="1"/>
    <col min="5" max="5" width="11.1796875" bestFit="1" customWidth="1"/>
    <col min="7" max="7" width="9.81640625" customWidth="1"/>
    <col min="8" max="8" width="10.54296875" customWidth="1"/>
  </cols>
  <sheetData>
    <row r="1" spans="1:13" x14ac:dyDescent="0.35">
      <c r="A1" s="61" t="s">
        <v>377</v>
      </c>
      <c r="B1" s="61"/>
      <c r="C1" s="61"/>
      <c r="D1" s="61"/>
      <c r="E1" s="61"/>
      <c r="L1" s="8"/>
      <c r="M1" s="7" t="s">
        <v>5</v>
      </c>
    </row>
    <row r="2" spans="1:13" ht="15.75" customHeight="1" x14ac:dyDescent="0.35">
      <c r="A2" s="1"/>
      <c r="B2" s="1"/>
      <c r="C2" s="1"/>
      <c r="D2" s="1"/>
      <c r="E2" s="1"/>
      <c r="F2" s="1"/>
      <c r="G2" s="1"/>
      <c r="H2" s="1"/>
      <c r="L2" s="9"/>
      <c r="M2" s="7" t="s">
        <v>77</v>
      </c>
    </row>
    <row r="3" spans="1:13" ht="14.25" customHeight="1" x14ac:dyDescent="0.35">
      <c r="A3" s="1"/>
      <c r="B3" s="1"/>
      <c r="C3" s="1"/>
      <c r="D3" s="1"/>
      <c r="E3" s="1"/>
      <c r="F3" s="1"/>
      <c r="G3" s="1"/>
      <c r="H3" s="1"/>
      <c r="L3" s="30"/>
      <c r="M3" s="7" t="s">
        <v>78</v>
      </c>
    </row>
    <row r="4" spans="1:13" ht="15" customHeight="1" x14ac:dyDescent="0.35">
      <c r="A4" s="1"/>
      <c r="B4" s="1"/>
      <c r="C4" s="1"/>
      <c r="D4" s="1"/>
      <c r="E4" s="1"/>
      <c r="F4" s="1"/>
      <c r="G4" s="1"/>
      <c r="H4" s="1"/>
      <c r="L4" s="29"/>
      <c r="M4" s="7" t="s">
        <v>7</v>
      </c>
    </row>
    <row r="5" spans="1:13" ht="15" customHeight="1" x14ac:dyDescent="0.35">
      <c r="A5" s="1"/>
      <c r="B5" s="11" t="s">
        <v>66</v>
      </c>
      <c r="C5" s="60" t="s">
        <v>99</v>
      </c>
      <c r="D5" s="60"/>
      <c r="E5" s="60"/>
      <c r="F5" s="1"/>
      <c r="G5" s="1"/>
      <c r="H5" s="1"/>
      <c r="L5" s="31"/>
      <c r="M5" s="7" t="s">
        <v>9</v>
      </c>
    </row>
    <row r="6" spans="1:13" s="10" customFormat="1" x14ac:dyDescent="0.35">
      <c r="B6" s="11" t="s">
        <v>67</v>
      </c>
      <c r="C6" s="59" t="s">
        <v>100</v>
      </c>
      <c r="D6" s="59"/>
      <c r="E6" s="59"/>
      <c r="F6" s="28" t="s">
        <v>421</v>
      </c>
      <c r="G6" s="28"/>
    </row>
    <row r="7" spans="1:13" ht="21" x14ac:dyDescent="0.35">
      <c r="A7" s="32" t="s">
        <v>0</v>
      </c>
      <c r="B7" s="32" t="s">
        <v>1</v>
      </c>
      <c r="C7" s="32" t="s">
        <v>2</v>
      </c>
      <c r="D7" s="32" t="s">
        <v>3</v>
      </c>
      <c r="E7" s="32" t="s">
        <v>4</v>
      </c>
    </row>
    <row r="8" spans="1:13" x14ac:dyDescent="0.35">
      <c r="A8" s="33">
        <v>2025</v>
      </c>
      <c r="B8" s="34" t="s">
        <v>470</v>
      </c>
      <c r="C8" s="35"/>
      <c r="D8" s="35"/>
      <c r="E8" s="36"/>
    </row>
    <row r="9" spans="1:13" x14ac:dyDescent="0.35">
      <c r="A9" s="37" t="s">
        <v>8</v>
      </c>
      <c r="B9" s="37" t="s">
        <v>371</v>
      </c>
      <c r="C9" s="38" t="s">
        <v>6</v>
      </c>
      <c r="D9" s="38">
        <v>2</v>
      </c>
      <c r="E9" s="56"/>
    </row>
    <row r="10" spans="1:13" ht="20.149999999999999" customHeight="1" x14ac:dyDescent="0.35">
      <c r="A10" s="39" t="str">
        <f>VLOOKUP($C$5,Sheet2!A1:AO15,2,FALSE)</f>
        <v xml:space="preserve"> </v>
      </c>
      <c r="B10" s="40" t="str">
        <f>VLOOKUP($C$5,Sheet2!A1:AO15,3,FALSE)</f>
        <v>select Major from drop down list above for course options</v>
      </c>
      <c r="C10" s="41" t="str">
        <f>VLOOKUP($C$5,Sheet2!A1:AO15,4,FALSE)</f>
        <v xml:space="preserve"> </v>
      </c>
      <c r="D10" s="41" t="str">
        <f>VLOOKUP($C$5,Sheet2!A1:AO15,5,FALSE)</f>
        <v xml:space="preserve"> </v>
      </c>
      <c r="E10" s="56"/>
    </row>
    <row r="11" spans="1:13" ht="55" customHeight="1" x14ac:dyDescent="0.35">
      <c r="A11" s="42" t="str">
        <f>VLOOKUP($C$5,Sheet2!A1:AO15,6,FALSE)</f>
        <v xml:space="preserve"> </v>
      </c>
      <c r="B11" s="43" t="str">
        <f>VLOOKUP($C$5,Sheet2!A1:AO15,7,FALSE)</f>
        <v>select Major from drop down list above for course options</v>
      </c>
      <c r="C11" s="41" t="str">
        <f>VLOOKUP($C$5,Sheet2!A1:AO15,8,FALSE)</f>
        <v xml:space="preserve"> </v>
      </c>
      <c r="D11" s="41" t="str">
        <f>VLOOKUP($C$5,Sheet2!A1:AO15,9,FALSE)</f>
        <v xml:space="preserve"> </v>
      </c>
      <c r="E11" s="57"/>
    </row>
    <row r="12" spans="1:13" ht="25" customHeight="1" x14ac:dyDescent="0.35">
      <c r="A12" s="44" t="str">
        <f>VLOOKUP($C$6,Sheet4!A1:AG18,2,FALSE)</f>
        <v xml:space="preserve"> </v>
      </c>
      <c r="B12" s="45" t="str">
        <f>VLOOKUP($C$6,Sheet4!A1:AG18,3,FALSE)</f>
        <v>select Sub Major from drop down list above for course options</v>
      </c>
      <c r="C12" s="41" t="str">
        <f>VLOOKUP($C$6,Sheet4!A1:AG18,4,FALSE)</f>
        <v xml:space="preserve"> </v>
      </c>
      <c r="D12" s="41" t="str">
        <f>VLOOKUP($C$6,Sheet4!A1:AG18,5,FALSE)</f>
        <v xml:space="preserve"> </v>
      </c>
      <c r="E12" s="56"/>
    </row>
    <row r="13" spans="1:13" x14ac:dyDescent="0.35">
      <c r="A13" s="33">
        <v>2025</v>
      </c>
      <c r="B13" s="34" t="s">
        <v>10</v>
      </c>
      <c r="C13" s="46"/>
      <c r="D13" s="46"/>
      <c r="E13" s="36"/>
      <c r="G13" s="2"/>
    </row>
    <row r="14" spans="1:13" x14ac:dyDescent="0.35">
      <c r="A14" s="47" t="s">
        <v>64</v>
      </c>
      <c r="B14" s="48" t="s">
        <v>65</v>
      </c>
      <c r="C14" s="38" t="s">
        <v>6</v>
      </c>
      <c r="D14" s="38">
        <v>5</v>
      </c>
      <c r="E14" s="58"/>
    </row>
    <row r="15" spans="1:13" ht="20.5" customHeight="1" x14ac:dyDescent="0.35">
      <c r="A15" s="39" t="str">
        <f>VLOOKUP($C$5,Sheet2!A1:AO15,10,FALSE)</f>
        <v xml:space="preserve"> </v>
      </c>
      <c r="B15" s="49" t="str">
        <f>VLOOKUP($C$5,Sheet2!A1:AO15,11,FALSE)</f>
        <v>select Major from drop down list above for course options</v>
      </c>
      <c r="C15" s="50" t="str">
        <f>VLOOKUP($C$5,Sheet2!A1:AO15,12,FALSE)</f>
        <v xml:space="preserve"> </v>
      </c>
      <c r="D15" s="50" t="str">
        <f>VLOOKUP($C$5,Sheet2!A1:AO15,13,FALSE)</f>
        <v xml:space="preserve"> </v>
      </c>
      <c r="E15" s="56"/>
    </row>
    <row r="16" spans="1:13" ht="60" customHeight="1" x14ac:dyDescent="0.35">
      <c r="A16" s="42" t="str">
        <f>VLOOKUP($C$5,Sheet2!A1:AO15,14,FALSE)</f>
        <v xml:space="preserve"> </v>
      </c>
      <c r="B16" s="43" t="str">
        <f>VLOOKUP($C$5,Sheet2!A1:AO15,15,FALSE)</f>
        <v>select Major from drop down list above for course options</v>
      </c>
      <c r="C16" s="41" t="str">
        <f>VLOOKUP($C$5,Sheet2!A1:AO15,16,FALSE)</f>
        <v xml:space="preserve"> </v>
      </c>
      <c r="D16" s="41" t="str">
        <f>VLOOKUP($C$5,Sheet2!A1:AO15,17,FALSE)</f>
        <v xml:space="preserve"> </v>
      </c>
      <c r="E16" s="56"/>
    </row>
    <row r="17" spans="1:5" ht="20.149999999999999" customHeight="1" x14ac:dyDescent="0.35">
      <c r="A17" s="51" t="str">
        <f>VLOOKUP($C$6,Sheet4!A1:AG18,6,FALSE)</f>
        <v xml:space="preserve"> </v>
      </c>
      <c r="B17" s="45" t="str">
        <f>VLOOKUP($C$6,Sheet4!A1:AG18,7,FALSE)</f>
        <v>select Sub Major from drop down list above for course options</v>
      </c>
      <c r="C17" s="41" t="str">
        <f>VLOOKUP($C$6,Sheet4!A1:AG18,8,FALSE)</f>
        <v xml:space="preserve"> </v>
      </c>
      <c r="D17" s="41" t="str">
        <f>VLOOKUP($C$6,Sheet4!A1:AG18,9,FALSE)</f>
        <v xml:space="preserve"> </v>
      </c>
      <c r="E17" s="56"/>
    </row>
  </sheetData>
  <mergeCells count="3">
    <mergeCell ref="C6:E6"/>
    <mergeCell ref="C5:E5"/>
    <mergeCell ref="A1:E1"/>
  </mergeCells>
  <pageMargins left="0.23622047244094491" right="0.23622047244094491" top="0.19685039370078741"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A0043AB-302A-4DAB-B4B4-D4D72B868869}">
          <x14:formula1>
            <xm:f>Sheet4!$A:$A</xm:f>
          </x14:formula1>
          <xm:sqref>C6</xm:sqref>
        </x14:dataValidation>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AO16"/>
  <sheetViews>
    <sheetView zoomScale="75" zoomScaleNormal="75" workbookViewId="0">
      <selection activeCell="J8" sqref="J8"/>
    </sheetView>
  </sheetViews>
  <sheetFormatPr defaultRowHeight="14.5" x14ac:dyDescent="0.35"/>
  <cols>
    <col min="1" max="1" width="25.54296875" bestFit="1" customWidth="1"/>
    <col min="2" max="2" width="8.81640625" bestFit="1" customWidth="1"/>
    <col min="3" max="3" width="22.81640625" customWidth="1"/>
    <col min="19" max="19" width="12.453125" customWidth="1"/>
  </cols>
  <sheetData>
    <row r="1" spans="1:41" ht="15" thickBot="1" x14ac:dyDescent="0.4">
      <c r="A1" t="s">
        <v>99</v>
      </c>
      <c r="B1" t="s">
        <v>12</v>
      </c>
      <c r="C1" t="s">
        <v>16</v>
      </c>
      <c r="D1" t="s">
        <v>12</v>
      </c>
      <c r="E1" t="s">
        <v>12</v>
      </c>
      <c r="F1" t="s">
        <v>12</v>
      </c>
      <c r="G1" t="s">
        <v>16</v>
      </c>
      <c r="H1" t="s">
        <v>12</v>
      </c>
      <c r="I1" t="s">
        <v>12</v>
      </c>
      <c r="J1" t="s">
        <v>12</v>
      </c>
      <c r="K1" t="s">
        <v>16</v>
      </c>
      <c r="L1" t="s">
        <v>12</v>
      </c>
      <c r="M1" t="s">
        <v>12</v>
      </c>
      <c r="N1" t="s">
        <v>12</v>
      </c>
      <c r="O1" t="s">
        <v>16</v>
      </c>
      <c r="P1" t="s">
        <v>12</v>
      </c>
      <c r="Q1" t="s">
        <v>12</v>
      </c>
      <c r="R1" t="s">
        <v>12</v>
      </c>
      <c r="S1" t="s">
        <v>16</v>
      </c>
      <c r="T1" t="s">
        <v>12</v>
      </c>
      <c r="U1" t="s">
        <v>12</v>
      </c>
      <c r="V1" t="s">
        <v>12</v>
      </c>
      <c r="W1" t="s">
        <v>16</v>
      </c>
      <c r="X1" t="s">
        <v>12</v>
      </c>
      <c r="Y1" t="s">
        <v>12</v>
      </c>
      <c r="Z1" t="s">
        <v>12</v>
      </c>
      <c r="AA1" t="s">
        <v>16</v>
      </c>
      <c r="AB1" t="s">
        <v>12</v>
      </c>
      <c r="AC1" t="s">
        <v>12</v>
      </c>
      <c r="AD1" t="s">
        <v>12</v>
      </c>
      <c r="AE1" t="s">
        <v>16</v>
      </c>
      <c r="AF1" t="s">
        <v>12</v>
      </c>
      <c r="AG1" t="s">
        <v>12</v>
      </c>
      <c r="AH1" t="s">
        <v>12</v>
      </c>
      <c r="AI1" t="s">
        <v>16</v>
      </c>
      <c r="AJ1" t="s">
        <v>12</v>
      </c>
      <c r="AK1" t="s">
        <v>12</v>
      </c>
      <c r="AL1" t="s">
        <v>12</v>
      </c>
      <c r="AM1" t="s">
        <v>16</v>
      </c>
      <c r="AN1" t="s">
        <v>12</v>
      </c>
      <c r="AO1" t="s">
        <v>12</v>
      </c>
    </row>
    <row r="2" spans="1:41" ht="156.5" thickBot="1" x14ac:dyDescent="0.4">
      <c r="A2" s="6" t="s">
        <v>17</v>
      </c>
      <c r="B2" s="3" t="s">
        <v>47</v>
      </c>
      <c r="C2" s="4" t="s">
        <v>48</v>
      </c>
      <c r="D2" s="5" t="s">
        <v>6</v>
      </c>
      <c r="E2" s="5">
        <v>2</v>
      </c>
      <c r="F2" s="3" t="s">
        <v>49</v>
      </c>
      <c r="G2" s="4" t="s">
        <v>50</v>
      </c>
      <c r="H2" s="20" t="s">
        <v>6</v>
      </c>
      <c r="I2" s="21">
        <v>2</v>
      </c>
      <c r="J2" s="3" t="s">
        <v>52</v>
      </c>
      <c r="K2" s="13" t="s">
        <v>53</v>
      </c>
      <c r="L2" s="5" t="s">
        <v>6</v>
      </c>
      <c r="M2" s="5">
        <v>5</v>
      </c>
      <c r="N2" s="3" t="s">
        <v>54</v>
      </c>
      <c r="O2" s="3" t="s">
        <v>351</v>
      </c>
      <c r="P2" s="5" t="s">
        <v>6</v>
      </c>
      <c r="Q2" s="5">
        <v>5</v>
      </c>
      <c r="R2" s="3" t="s">
        <v>51</v>
      </c>
      <c r="S2" s="3" t="s">
        <v>55</v>
      </c>
      <c r="T2" s="5" t="s">
        <v>6</v>
      </c>
      <c r="U2" s="5">
        <v>1</v>
      </c>
      <c r="V2" s="3" t="s">
        <v>56</v>
      </c>
      <c r="W2" s="3" t="s">
        <v>57</v>
      </c>
      <c r="X2" s="5" t="s">
        <v>6</v>
      </c>
      <c r="Y2" s="5">
        <v>5</v>
      </c>
      <c r="Z2" s="3" t="s">
        <v>58</v>
      </c>
      <c r="AA2" s="3" t="s">
        <v>452</v>
      </c>
      <c r="AB2" s="15" t="s">
        <v>59</v>
      </c>
      <c r="AC2" s="5">
        <v>5</v>
      </c>
      <c r="AD2" s="3" t="s">
        <v>449</v>
      </c>
      <c r="AE2" s="13" t="s">
        <v>450</v>
      </c>
      <c r="AF2" s="19" t="s">
        <v>451</v>
      </c>
      <c r="AG2" s="21">
        <v>2</v>
      </c>
      <c r="AH2" s="17" t="s">
        <v>60</v>
      </c>
      <c r="AI2" s="18" t="s">
        <v>61</v>
      </c>
      <c r="AJ2" s="20" t="s">
        <v>6</v>
      </c>
      <c r="AK2" s="21">
        <v>5</v>
      </c>
      <c r="AL2" s="17" t="s">
        <v>62</v>
      </c>
      <c r="AM2" s="22" t="s">
        <v>63</v>
      </c>
      <c r="AN2" s="21" t="s">
        <v>60</v>
      </c>
      <c r="AO2" s="15">
        <v>2</v>
      </c>
    </row>
    <row r="3" spans="1:41" ht="108.5" thickBot="1" x14ac:dyDescent="0.4">
      <c r="A3" s="6" t="s">
        <v>18</v>
      </c>
      <c r="B3" s="3" t="s">
        <v>82</v>
      </c>
      <c r="C3" s="4" t="s">
        <v>83</v>
      </c>
      <c r="D3" s="5" t="s">
        <v>6</v>
      </c>
      <c r="E3" s="5">
        <v>2</v>
      </c>
      <c r="F3" s="3" t="s">
        <v>84</v>
      </c>
      <c r="G3" s="4" t="s">
        <v>446</v>
      </c>
      <c r="H3" s="20" t="s">
        <v>6</v>
      </c>
      <c r="I3" s="21">
        <v>2</v>
      </c>
      <c r="J3" s="3" t="s">
        <v>76</v>
      </c>
      <c r="K3" s="13" t="s">
        <v>85</v>
      </c>
      <c r="L3" s="5" t="s">
        <v>6</v>
      </c>
      <c r="M3" s="21">
        <v>5</v>
      </c>
      <c r="N3" s="3" t="s">
        <v>86</v>
      </c>
      <c r="O3" s="3" t="s">
        <v>87</v>
      </c>
      <c r="P3" s="5" t="s">
        <v>6</v>
      </c>
      <c r="Q3" s="21">
        <v>5</v>
      </c>
      <c r="R3" s="3" t="s">
        <v>88</v>
      </c>
      <c r="S3" s="3" t="s">
        <v>89</v>
      </c>
      <c r="T3" s="5" t="s">
        <v>90</v>
      </c>
      <c r="U3" s="21">
        <v>2</v>
      </c>
      <c r="V3" s="3" t="s">
        <v>91</v>
      </c>
      <c r="W3" s="3" t="s">
        <v>92</v>
      </c>
      <c r="X3" s="5" t="s">
        <v>88</v>
      </c>
      <c r="Y3" s="21">
        <v>5</v>
      </c>
      <c r="Z3" s="3" t="s">
        <v>93</v>
      </c>
      <c r="AA3" s="3" t="s">
        <v>94</v>
      </c>
      <c r="AB3" s="5" t="s">
        <v>95</v>
      </c>
      <c r="AC3" s="5">
        <v>5</v>
      </c>
      <c r="AD3" s="3" t="s">
        <v>96</v>
      </c>
      <c r="AE3" s="13" t="s">
        <v>97</v>
      </c>
      <c r="AF3" s="5" t="s">
        <v>90</v>
      </c>
      <c r="AG3" s="21">
        <v>2</v>
      </c>
      <c r="AH3" s="17" t="s">
        <v>60</v>
      </c>
      <c r="AI3" s="18" t="s">
        <v>61</v>
      </c>
      <c r="AJ3" s="20" t="s">
        <v>6</v>
      </c>
      <c r="AK3" s="21">
        <v>5</v>
      </c>
      <c r="AL3" s="17" t="s">
        <v>62</v>
      </c>
      <c r="AM3" s="22" t="s">
        <v>63</v>
      </c>
      <c r="AN3" s="21" t="s">
        <v>60</v>
      </c>
      <c r="AO3" s="15">
        <v>2</v>
      </c>
    </row>
    <row r="4" spans="1:41" ht="72.5" thickBot="1" x14ac:dyDescent="0.4">
      <c r="A4" s="6" t="s">
        <v>123</v>
      </c>
      <c r="B4" s="3" t="s">
        <v>106</v>
      </c>
      <c r="C4" s="4" t="s">
        <v>107</v>
      </c>
      <c r="D4" s="5" t="s">
        <v>6</v>
      </c>
      <c r="E4" s="5">
        <v>2</v>
      </c>
      <c r="F4" s="3" t="s">
        <v>108</v>
      </c>
      <c r="G4" s="4" t="s">
        <v>109</v>
      </c>
      <c r="H4" s="20" t="s">
        <v>6</v>
      </c>
      <c r="I4" s="21">
        <v>2</v>
      </c>
      <c r="J4" s="3" t="s">
        <v>110</v>
      </c>
      <c r="K4" s="13" t="s">
        <v>111</v>
      </c>
      <c r="L4" s="5" t="s">
        <v>106</v>
      </c>
      <c r="M4" s="21">
        <v>5</v>
      </c>
      <c r="N4" s="3" t="s">
        <v>469</v>
      </c>
      <c r="O4" s="3" t="s">
        <v>467</v>
      </c>
      <c r="P4" s="5" t="s">
        <v>6</v>
      </c>
      <c r="Q4" s="21">
        <v>5</v>
      </c>
      <c r="R4" s="3" t="s">
        <v>112</v>
      </c>
      <c r="S4" s="3" t="s">
        <v>113</v>
      </c>
      <c r="T4" s="5" t="s">
        <v>108</v>
      </c>
      <c r="U4" s="21">
        <v>2</v>
      </c>
      <c r="V4" s="3" t="s">
        <v>445</v>
      </c>
      <c r="W4" s="3" t="s">
        <v>468</v>
      </c>
      <c r="X4" s="5" t="s">
        <v>6</v>
      </c>
      <c r="Y4" s="21">
        <v>5</v>
      </c>
      <c r="Z4" s="3" t="s">
        <v>114</v>
      </c>
      <c r="AA4" s="3" t="s">
        <v>115</v>
      </c>
      <c r="AB4" s="5" t="s">
        <v>406</v>
      </c>
      <c r="AC4" s="5">
        <v>5</v>
      </c>
      <c r="AD4" s="3" t="s">
        <v>116</v>
      </c>
      <c r="AE4" s="13" t="s">
        <v>117</v>
      </c>
      <c r="AF4" s="5" t="s">
        <v>6</v>
      </c>
      <c r="AG4" s="21">
        <v>2</v>
      </c>
      <c r="AH4" s="17" t="s">
        <v>79</v>
      </c>
      <c r="AI4" s="18" t="s">
        <v>120</v>
      </c>
      <c r="AJ4" s="20" t="s">
        <v>6</v>
      </c>
      <c r="AK4" s="21">
        <v>5</v>
      </c>
      <c r="AL4" s="17" t="s">
        <v>118</v>
      </c>
      <c r="AM4" s="18" t="s">
        <v>119</v>
      </c>
      <c r="AN4" s="21" t="s">
        <v>79</v>
      </c>
      <c r="AO4" s="16">
        <v>2</v>
      </c>
    </row>
    <row r="5" spans="1:41" ht="72.5" thickBot="1" x14ac:dyDescent="0.4">
      <c r="A5" s="6" t="s">
        <v>19</v>
      </c>
      <c r="B5" s="3" t="s">
        <v>136</v>
      </c>
      <c r="C5" s="4" t="s">
        <v>137</v>
      </c>
      <c r="D5" s="5" t="s">
        <v>6</v>
      </c>
      <c r="E5" s="5">
        <v>2</v>
      </c>
      <c r="F5" s="3" t="s">
        <v>410</v>
      </c>
      <c r="G5" s="4" t="s">
        <v>409</v>
      </c>
      <c r="H5" s="20" t="s">
        <v>6</v>
      </c>
      <c r="I5" s="21">
        <v>2</v>
      </c>
      <c r="J5" s="3" t="s">
        <v>139</v>
      </c>
      <c r="K5" s="13" t="s">
        <v>140</v>
      </c>
      <c r="L5" s="5" t="s">
        <v>136</v>
      </c>
      <c r="M5" s="21">
        <v>4</v>
      </c>
      <c r="N5" s="3" t="s">
        <v>141</v>
      </c>
      <c r="O5" s="3" t="s">
        <v>411</v>
      </c>
      <c r="P5" s="5" t="s">
        <v>6</v>
      </c>
      <c r="Q5" s="21">
        <v>5</v>
      </c>
      <c r="R5" s="3" t="s">
        <v>138</v>
      </c>
      <c r="S5" s="4" t="s">
        <v>429</v>
      </c>
      <c r="T5" s="20" t="s">
        <v>136</v>
      </c>
      <c r="U5" s="21">
        <v>3</v>
      </c>
      <c r="V5" s="3" t="s">
        <v>447</v>
      </c>
      <c r="W5" s="3" t="s">
        <v>380</v>
      </c>
      <c r="X5" s="5" t="s">
        <v>381</v>
      </c>
      <c r="Y5" s="21">
        <v>5</v>
      </c>
      <c r="Z5" s="3" t="s">
        <v>142</v>
      </c>
      <c r="AA5" s="3" t="s">
        <v>143</v>
      </c>
      <c r="AB5" s="5" t="s">
        <v>6</v>
      </c>
      <c r="AC5" s="5">
        <v>5</v>
      </c>
      <c r="AD5" s="3" t="s">
        <v>98</v>
      </c>
      <c r="AE5" s="13" t="s">
        <v>144</v>
      </c>
      <c r="AF5" s="5" t="s">
        <v>139</v>
      </c>
      <c r="AG5" s="21">
        <v>2</v>
      </c>
      <c r="AH5" s="17" t="s">
        <v>145</v>
      </c>
      <c r="AI5" s="18" t="s">
        <v>146</v>
      </c>
      <c r="AJ5" s="20" t="s">
        <v>6</v>
      </c>
      <c r="AK5" s="21">
        <v>5</v>
      </c>
      <c r="AL5" s="17" t="s">
        <v>147</v>
      </c>
      <c r="AM5" s="22" t="s">
        <v>148</v>
      </c>
      <c r="AN5" s="21" t="s">
        <v>145</v>
      </c>
      <c r="AO5" s="16">
        <v>2</v>
      </c>
    </row>
    <row r="6" spans="1:41" ht="96.5" thickBot="1" x14ac:dyDescent="0.4">
      <c r="A6" s="6" t="s">
        <v>20</v>
      </c>
      <c r="B6" s="3" t="s">
        <v>166</v>
      </c>
      <c r="C6" s="4" t="s">
        <v>167</v>
      </c>
      <c r="D6" s="5" t="s">
        <v>6</v>
      </c>
      <c r="E6" s="5">
        <v>2</v>
      </c>
      <c r="F6" s="3" t="s">
        <v>168</v>
      </c>
      <c r="G6" s="4" t="s">
        <v>169</v>
      </c>
      <c r="H6" s="20" t="s">
        <v>6</v>
      </c>
      <c r="I6" s="21">
        <v>2</v>
      </c>
      <c r="J6" s="3" t="s">
        <v>170</v>
      </c>
      <c r="K6" s="13" t="s">
        <v>171</v>
      </c>
      <c r="L6" s="5" t="s">
        <v>6</v>
      </c>
      <c r="M6" s="21">
        <v>5</v>
      </c>
      <c r="N6" s="3" t="s">
        <v>383</v>
      </c>
      <c r="O6" s="3" t="s">
        <v>384</v>
      </c>
      <c r="P6" s="5" t="s">
        <v>6</v>
      </c>
      <c r="Q6" s="21">
        <v>5</v>
      </c>
      <c r="R6" s="3" t="s">
        <v>172</v>
      </c>
      <c r="S6" s="3" t="s">
        <v>173</v>
      </c>
      <c r="T6" s="5" t="s">
        <v>174</v>
      </c>
      <c r="U6" s="21">
        <v>2</v>
      </c>
      <c r="V6" s="3" t="s">
        <v>175</v>
      </c>
      <c r="W6" s="3" t="s">
        <v>176</v>
      </c>
      <c r="X6" s="5" t="s">
        <v>6</v>
      </c>
      <c r="Y6" s="21">
        <v>5</v>
      </c>
      <c r="Z6" s="3" t="s">
        <v>177</v>
      </c>
      <c r="AA6" s="3" t="s">
        <v>178</v>
      </c>
      <c r="AB6" s="5" t="s">
        <v>413</v>
      </c>
      <c r="AC6" s="5">
        <v>5</v>
      </c>
      <c r="AD6" s="3" t="s">
        <v>179</v>
      </c>
      <c r="AE6" s="13" t="s">
        <v>180</v>
      </c>
      <c r="AF6" s="5" t="s">
        <v>414</v>
      </c>
      <c r="AG6" s="21">
        <v>2</v>
      </c>
      <c r="AH6" s="17" t="s">
        <v>181</v>
      </c>
      <c r="AI6" s="18" t="s">
        <v>182</v>
      </c>
      <c r="AJ6" s="20" t="s">
        <v>6</v>
      </c>
      <c r="AK6" s="21">
        <v>5</v>
      </c>
      <c r="AL6" s="17" t="s">
        <v>183</v>
      </c>
      <c r="AM6" s="22" t="s">
        <v>184</v>
      </c>
      <c r="AN6" s="21" t="s">
        <v>181</v>
      </c>
      <c r="AO6" s="16">
        <v>2</v>
      </c>
    </row>
    <row r="7" spans="1:41" ht="120.5" thickBot="1" x14ac:dyDescent="0.4">
      <c r="A7" s="6" t="s">
        <v>21</v>
      </c>
      <c r="B7" s="3" t="s">
        <v>193</v>
      </c>
      <c r="C7" s="4" t="s">
        <v>194</v>
      </c>
      <c r="D7" s="5" t="s">
        <v>6</v>
      </c>
      <c r="E7" s="5">
        <v>2</v>
      </c>
      <c r="F7" s="3" t="s">
        <v>195</v>
      </c>
      <c r="G7" s="4" t="s">
        <v>196</v>
      </c>
      <c r="H7" s="20" t="s">
        <v>6</v>
      </c>
      <c r="I7" s="21">
        <v>2</v>
      </c>
      <c r="J7" s="3" t="s">
        <v>203</v>
      </c>
      <c r="K7" s="13" t="s">
        <v>471</v>
      </c>
      <c r="L7" s="5"/>
      <c r="M7" s="21">
        <v>5</v>
      </c>
      <c r="N7" s="3" t="s">
        <v>198</v>
      </c>
      <c r="O7" s="3" t="s">
        <v>199</v>
      </c>
      <c r="P7" s="5" t="s">
        <v>6</v>
      </c>
      <c r="Q7" s="21">
        <v>5</v>
      </c>
      <c r="R7" s="3" t="s">
        <v>372</v>
      </c>
      <c r="S7" s="3" t="s">
        <v>200</v>
      </c>
      <c r="T7" s="5" t="s">
        <v>198</v>
      </c>
      <c r="U7" s="21">
        <v>2</v>
      </c>
      <c r="V7" s="3" t="s">
        <v>201</v>
      </c>
      <c r="W7" s="3" t="s">
        <v>202</v>
      </c>
      <c r="X7" s="5" t="s">
        <v>195</v>
      </c>
      <c r="Y7" s="21">
        <v>5</v>
      </c>
      <c r="Z7" s="3" t="s">
        <v>197</v>
      </c>
      <c r="AA7" s="3" t="s">
        <v>472</v>
      </c>
      <c r="AB7" s="5" t="s">
        <v>193</v>
      </c>
      <c r="AC7" s="5">
        <v>5</v>
      </c>
      <c r="AD7" s="3" t="s">
        <v>204</v>
      </c>
      <c r="AE7" s="13" t="s">
        <v>373</v>
      </c>
      <c r="AF7" s="5" t="s">
        <v>6</v>
      </c>
      <c r="AG7" s="54" t="s">
        <v>374</v>
      </c>
      <c r="AH7" s="17" t="s">
        <v>79</v>
      </c>
      <c r="AI7" s="18" t="s">
        <v>120</v>
      </c>
      <c r="AJ7" s="20" t="s">
        <v>6</v>
      </c>
      <c r="AK7" s="21">
        <v>5</v>
      </c>
      <c r="AL7" s="17" t="s">
        <v>118</v>
      </c>
      <c r="AM7" s="22" t="s">
        <v>205</v>
      </c>
      <c r="AN7" s="21" t="s">
        <v>79</v>
      </c>
      <c r="AO7" s="16">
        <v>2</v>
      </c>
    </row>
    <row r="8" spans="1:41" ht="96.5" thickBot="1" x14ac:dyDescent="0.4">
      <c r="A8" s="6" t="s">
        <v>22</v>
      </c>
      <c r="B8" s="3" t="s">
        <v>212</v>
      </c>
      <c r="C8" s="4" t="s">
        <v>213</v>
      </c>
      <c r="D8" s="5" t="s">
        <v>6</v>
      </c>
      <c r="E8" s="5">
        <v>2</v>
      </c>
      <c r="F8" s="3" t="s">
        <v>214</v>
      </c>
      <c r="G8" s="4" t="s">
        <v>215</v>
      </c>
      <c r="H8" s="20" t="s">
        <v>6</v>
      </c>
      <c r="I8" s="21">
        <v>2</v>
      </c>
      <c r="J8" s="3" t="s">
        <v>216</v>
      </c>
      <c r="K8" s="13" t="s">
        <v>217</v>
      </c>
      <c r="L8" s="5" t="s">
        <v>6</v>
      </c>
      <c r="M8" s="21">
        <v>5</v>
      </c>
      <c r="N8" s="3" t="s">
        <v>218</v>
      </c>
      <c r="O8" s="3" t="s">
        <v>219</v>
      </c>
      <c r="P8" s="5" t="s">
        <v>6</v>
      </c>
      <c r="Q8" s="21">
        <v>5</v>
      </c>
      <c r="R8" s="3" t="s">
        <v>81</v>
      </c>
      <c r="S8" s="3" t="s">
        <v>220</v>
      </c>
      <c r="T8" s="5" t="s">
        <v>6</v>
      </c>
      <c r="U8" s="21">
        <v>2</v>
      </c>
      <c r="V8" s="3" t="s">
        <v>221</v>
      </c>
      <c r="W8" s="3" t="s">
        <v>222</v>
      </c>
      <c r="X8" s="5" t="s">
        <v>6</v>
      </c>
      <c r="Y8" s="21">
        <v>5</v>
      </c>
      <c r="Z8" s="3" t="s">
        <v>223</v>
      </c>
      <c r="AA8" s="3" t="s">
        <v>224</v>
      </c>
      <c r="AB8" s="5" t="s">
        <v>6</v>
      </c>
      <c r="AC8" s="5">
        <v>5</v>
      </c>
      <c r="AD8" s="3" t="s">
        <v>225</v>
      </c>
      <c r="AE8" s="13" t="s">
        <v>226</v>
      </c>
      <c r="AF8" s="5" t="s">
        <v>6</v>
      </c>
      <c r="AG8" s="21">
        <v>2</v>
      </c>
      <c r="AH8" s="17" t="s">
        <v>227</v>
      </c>
      <c r="AI8" s="18" t="s">
        <v>228</v>
      </c>
      <c r="AJ8" s="20" t="s">
        <v>6</v>
      </c>
      <c r="AK8" s="21">
        <v>5</v>
      </c>
      <c r="AL8" s="17" t="s">
        <v>229</v>
      </c>
      <c r="AM8" s="22" t="s">
        <v>230</v>
      </c>
      <c r="AN8" s="21" t="s">
        <v>227</v>
      </c>
      <c r="AO8" s="16">
        <v>2</v>
      </c>
    </row>
    <row r="9" spans="1:41" ht="108.5" thickBot="1" x14ac:dyDescent="0.4">
      <c r="A9" s="6" t="s">
        <v>13</v>
      </c>
      <c r="B9" s="3" t="s">
        <v>239</v>
      </c>
      <c r="C9" s="4" t="s">
        <v>240</v>
      </c>
      <c r="D9" s="5" t="s">
        <v>6</v>
      </c>
      <c r="E9" s="5">
        <v>2</v>
      </c>
      <c r="F9" s="3" t="s">
        <v>244</v>
      </c>
      <c r="G9" s="13" t="s">
        <v>244</v>
      </c>
      <c r="H9" s="5" t="s">
        <v>6</v>
      </c>
      <c r="I9" s="21" t="s">
        <v>244</v>
      </c>
      <c r="J9" s="3" t="s">
        <v>241</v>
      </c>
      <c r="K9" s="4" t="s">
        <v>242</v>
      </c>
      <c r="L9" s="20" t="s">
        <v>239</v>
      </c>
      <c r="M9" s="21">
        <v>5</v>
      </c>
      <c r="N9" s="3" t="s">
        <v>243</v>
      </c>
      <c r="O9" s="13" t="s">
        <v>416</v>
      </c>
      <c r="P9" s="5" t="s">
        <v>6</v>
      </c>
      <c r="Q9" s="21">
        <v>7</v>
      </c>
      <c r="R9" s="3" t="s">
        <v>245</v>
      </c>
      <c r="S9" s="3" t="s">
        <v>246</v>
      </c>
      <c r="T9" s="5" t="s">
        <v>241</v>
      </c>
      <c r="U9" s="21">
        <v>2</v>
      </c>
      <c r="V9" s="3" t="s">
        <v>247</v>
      </c>
      <c r="W9" s="3" t="s">
        <v>248</v>
      </c>
      <c r="X9" s="5" t="s">
        <v>245</v>
      </c>
      <c r="Y9" s="21">
        <v>5</v>
      </c>
      <c r="Z9" s="3" t="s">
        <v>249</v>
      </c>
      <c r="AA9" s="3" t="s">
        <v>250</v>
      </c>
      <c r="AB9" s="5" t="s">
        <v>247</v>
      </c>
      <c r="AC9" s="5">
        <v>7</v>
      </c>
      <c r="AD9" s="3" t="s">
        <v>244</v>
      </c>
      <c r="AE9" s="13" t="s">
        <v>244</v>
      </c>
      <c r="AF9" s="5" t="s">
        <v>6</v>
      </c>
      <c r="AG9" s="21" t="s">
        <v>244</v>
      </c>
      <c r="AH9" s="17" t="s">
        <v>431</v>
      </c>
      <c r="AI9" s="18" t="s">
        <v>432</v>
      </c>
      <c r="AJ9" s="20" t="s">
        <v>6</v>
      </c>
      <c r="AK9" s="21">
        <v>5</v>
      </c>
      <c r="AL9" s="17" t="s">
        <v>434</v>
      </c>
      <c r="AM9" s="22" t="s">
        <v>435</v>
      </c>
      <c r="AN9" s="21" t="s">
        <v>244</v>
      </c>
      <c r="AO9" s="16">
        <v>2</v>
      </c>
    </row>
    <row r="10" spans="1:41" ht="108.5" thickBot="1" x14ac:dyDescent="0.4">
      <c r="A10" s="6" t="s">
        <v>14</v>
      </c>
      <c r="B10" s="3" t="s">
        <v>256</v>
      </c>
      <c r="C10" s="4" t="s">
        <v>257</v>
      </c>
      <c r="D10" s="5" t="s">
        <v>6</v>
      </c>
      <c r="E10" s="5">
        <v>2</v>
      </c>
      <c r="F10" s="3" t="s">
        <v>244</v>
      </c>
      <c r="G10" s="13" t="s">
        <v>244</v>
      </c>
      <c r="H10" s="5" t="s">
        <v>6</v>
      </c>
      <c r="I10" s="21" t="s">
        <v>244</v>
      </c>
      <c r="J10" s="3" t="s">
        <v>258</v>
      </c>
      <c r="K10" s="4" t="s">
        <v>259</v>
      </c>
      <c r="L10" s="20" t="s">
        <v>256</v>
      </c>
      <c r="M10" s="21">
        <v>5</v>
      </c>
      <c r="N10" s="3" t="s">
        <v>243</v>
      </c>
      <c r="O10" s="13" t="s">
        <v>416</v>
      </c>
      <c r="P10" s="5" t="s">
        <v>6</v>
      </c>
      <c r="Q10" s="21">
        <v>7</v>
      </c>
      <c r="R10" s="3" t="s">
        <v>260</v>
      </c>
      <c r="S10" s="3" t="s">
        <v>261</v>
      </c>
      <c r="T10" s="5" t="s">
        <v>258</v>
      </c>
      <c r="U10" s="21">
        <v>2</v>
      </c>
      <c r="V10" s="3" t="s">
        <v>262</v>
      </c>
      <c r="W10" s="3" t="s">
        <v>263</v>
      </c>
      <c r="X10" s="5" t="s">
        <v>260</v>
      </c>
      <c r="Y10" s="21">
        <v>5</v>
      </c>
      <c r="Z10" s="3" t="s">
        <v>249</v>
      </c>
      <c r="AA10" s="3" t="s">
        <v>250</v>
      </c>
      <c r="AB10" s="5" t="s">
        <v>262</v>
      </c>
      <c r="AC10" s="5">
        <v>7</v>
      </c>
      <c r="AD10" s="3" t="s">
        <v>244</v>
      </c>
      <c r="AE10" s="13" t="s">
        <v>244</v>
      </c>
      <c r="AF10" s="5" t="s">
        <v>6</v>
      </c>
      <c r="AG10" s="21" t="s">
        <v>244</v>
      </c>
      <c r="AH10" s="17" t="s">
        <v>431</v>
      </c>
      <c r="AI10" s="18" t="s">
        <v>432</v>
      </c>
      <c r="AJ10" s="20" t="s">
        <v>6</v>
      </c>
      <c r="AK10" s="21">
        <v>5</v>
      </c>
      <c r="AL10" s="17" t="s">
        <v>434</v>
      </c>
      <c r="AM10" s="22" t="s">
        <v>435</v>
      </c>
      <c r="AN10" s="21" t="s">
        <v>244</v>
      </c>
      <c r="AO10" s="16">
        <v>2</v>
      </c>
    </row>
    <row r="11" spans="1:41" ht="108.5" thickBot="1" x14ac:dyDescent="0.4">
      <c r="A11" s="6" t="s">
        <v>15</v>
      </c>
      <c r="B11" s="3" t="s">
        <v>268</v>
      </c>
      <c r="C11" s="4" t="s">
        <v>269</v>
      </c>
      <c r="D11" s="5" t="s">
        <v>6</v>
      </c>
      <c r="E11" s="5">
        <v>2</v>
      </c>
      <c r="F11" s="3" t="s">
        <v>244</v>
      </c>
      <c r="G11" s="13" t="s">
        <v>244</v>
      </c>
      <c r="H11" s="5" t="s">
        <v>6</v>
      </c>
      <c r="I11" s="21" t="s">
        <v>244</v>
      </c>
      <c r="J11" s="3" t="s">
        <v>270</v>
      </c>
      <c r="K11" s="4" t="s">
        <v>271</v>
      </c>
      <c r="L11" s="20" t="s">
        <v>268</v>
      </c>
      <c r="M11" s="21">
        <v>5</v>
      </c>
      <c r="N11" s="3" t="s">
        <v>272</v>
      </c>
      <c r="O11" s="13" t="s">
        <v>273</v>
      </c>
      <c r="P11" s="5" t="s">
        <v>6</v>
      </c>
      <c r="Q11" s="21">
        <v>7</v>
      </c>
      <c r="R11" s="3" t="s">
        <v>274</v>
      </c>
      <c r="S11" s="3" t="s">
        <v>275</v>
      </c>
      <c r="T11" s="5" t="s">
        <v>270</v>
      </c>
      <c r="U11" s="21">
        <v>2</v>
      </c>
      <c r="V11" s="3" t="s">
        <v>276</v>
      </c>
      <c r="W11" s="3" t="s">
        <v>277</v>
      </c>
      <c r="X11" s="5" t="s">
        <v>274</v>
      </c>
      <c r="Y11" s="21">
        <v>5</v>
      </c>
      <c r="Z11" s="3" t="s">
        <v>249</v>
      </c>
      <c r="AA11" s="3" t="s">
        <v>250</v>
      </c>
      <c r="AB11" s="5" t="s">
        <v>276</v>
      </c>
      <c r="AC11" s="5">
        <v>7</v>
      </c>
      <c r="AD11" s="3" t="s">
        <v>244</v>
      </c>
      <c r="AE11" s="13" t="s">
        <v>244</v>
      </c>
      <c r="AF11" s="5" t="s">
        <v>6</v>
      </c>
      <c r="AG11" s="21" t="s">
        <v>244</v>
      </c>
      <c r="AH11" s="17" t="s">
        <v>431</v>
      </c>
      <c r="AI11" s="18" t="s">
        <v>433</v>
      </c>
      <c r="AJ11" s="20" t="s">
        <v>6</v>
      </c>
      <c r="AK11" s="21">
        <v>5</v>
      </c>
      <c r="AL11" s="17" t="s">
        <v>434</v>
      </c>
      <c r="AM11" s="22" t="s">
        <v>435</v>
      </c>
      <c r="AN11" s="21" t="s">
        <v>244</v>
      </c>
      <c r="AO11" s="16">
        <v>2</v>
      </c>
    </row>
    <row r="12" spans="1:41" ht="84.5" thickBot="1" x14ac:dyDescent="0.4">
      <c r="A12" s="6" t="s">
        <v>23</v>
      </c>
      <c r="B12" s="3" t="s">
        <v>282</v>
      </c>
      <c r="C12" s="4" t="s">
        <v>283</v>
      </c>
      <c r="D12" s="5" t="s">
        <v>6</v>
      </c>
      <c r="E12" s="5">
        <v>2</v>
      </c>
      <c r="F12" s="3" t="s">
        <v>284</v>
      </c>
      <c r="G12" s="4" t="s">
        <v>285</v>
      </c>
      <c r="H12" s="20" t="s">
        <v>6</v>
      </c>
      <c r="I12" s="21">
        <v>2</v>
      </c>
      <c r="J12" s="3" t="s">
        <v>286</v>
      </c>
      <c r="K12" s="13" t="s">
        <v>287</v>
      </c>
      <c r="L12" s="5" t="s">
        <v>6</v>
      </c>
      <c r="M12" s="21">
        <v>5</v>
      </c>
      <c r="N12" s="3" t="s">
        <v>288</v>
      </c>
      <c r="O12" s="3" t="s">
        <v>289</v>
      </c>
      <c r="P12" s="5" t="s">
        <v>286</v>
      </c>
      <c r="Q12" s="21">
        <v>5</v>
      </c>
      <c r="R12" s="3" t="s">
        <v>290</v>
      </c>
      <c r="S12" s="3" t="s">
        <v>291</v>
      </c>
      <c r="T12" s="5" t="s">
        <v>282</v>
      </c>
      <c r="U12" s="21">
        <v>2</v>
      </c>
      <c r="V12" s="3" t="s">
        <v>159</v>
      </c>
      <c r="W12" s="3" t="s">
        <v>292</v>
      </c>
      <c r="X12" s="5" t="s">
        <v>422</v>
      </c>
      <c r="Y12" s="21">
        <v>5</v>
      </c>
      <c r="Z12" s="3" t="s">
        <v>293</v>
      </c>
      <c r="AA12" s="3" t="s">
        <v>294</v>
      </c>
      <c r="AB12" s="5" t="s">
        <v>422</v>
      </c>
      <c r="AC12" s="5">
        <v>5</v>
      </c>
      <c r="AD12" s="3" t="s">
        <v>295</v>
      </c>
      <c r="AE12" s="13" t="s">
        <v>296</v>
      </c>
      <c r="AF12" s="5" t="s">
        <v>422</v>
      </c>
      <c r="AG12" s="21">
        <v>2</v>
      </c>
      <c r="AH12" s="17" t="s">
        <v>431</v>
      </c>
      <c r="AI12" s="18" t="s">
        <v>433</v>
      </c>
      <c r="AJ12" s="20" t="s">
        <v>6</v>
      </c>
      <c r="AK12" s="21">
        <v>5</v>
      </c>
      <c r="AL12" s="17" t="s">
        <v>434</v>
      </c>
      <c r="AM12" s="22" t="s">
        <v>435</v>
      </c>
      <c r="AN12" s="21" t="s">
        <v>6</v>
      </c>
      <c r="AO12" s="16">
        <v>2</v>
      </c>
    </row>
    <row r="13" spans="1:41" ht="72.5" thickBot="1" x14ac:dyDescent="0.4">
      <c r="A13" s="6" t="s">
        <v>24</v>
      </c>
      <c r="B13" s="3" t="s">
        <v>27</v>
      </c>
      <c r="C13" s="4" t="s">
        <v>424</v>
      </c>
      <c r="D13" s="5" t="s">
        <v>6</v>
      </c>
      <c r="E13" s="5">
        <v>2</v>
      </c>
      <c r="F13" s="3" t="s">
        <v>28</v>
      </c>
      <c r="G13" s="4" t="s">
        <v>29</v>
      </c>
      <c r="H13" s="5" t="s">
        <v>6</v>
      </c>
      <c r="I13" s="5">
        <v>2</v>
      </c>
      <c r="J13" s="3" t="s">
        <v>30</v>
      </c>
      <c r="K13" s="4" t="s">
        <v>31</v>
      </c>
      <c r="L13" s="5" t="s">
        <v>6</v>
      </c>
      <c r="M13" s="5">
        <v>5</v>
      </c>
      <c r="N13" s="3" t="s">
        <v>32</v>
      </c>
      <c r="O13" s="4" t="s">
        <v>33</v>
      </c>
      <c r="P13" s="5" t="s">
        <v>6</v>
      </c>
      <c r="Q13" s="5">
        <v>5</v>
      </c>
      <c r="R13" s="3" t="s">
        <v>34</v>
      </c>
      <c r="S13" s="4" t="s">
        <v>35</v>
      </c>
      <c r="T13" s="5" t="s">
        <v>30</v>
      </c>
      <c r="U13" s="5">
        <v>2</v>
      </c>
      <c r="V13" s="13" t="s">
        <v>36</v>
      </c>
      <c r="W13" s="14" t="s">
        <v>37</v>
      </c>
      <c r="X13" s="15" t="s">
        <v>38</v>
      </c>
      <c r="Y13" s="16">
        <v>5</v>
      </c>
      <c r="Z13" s="3" t="s">
        <v>39</v>
      </c>
      <c r="AA13" s="4" t="s">
        <v>40</v>
      </c>
      <c r="AB13" s="5" t="s">
        <v>425</v>
      </c>
      <c r="AC13" s="5">
        <v>5</v>
      </c>
      <c r="AD13" s="3" t="s">
        <v>41</v>
      </c>
      <c r="AE13" s="4" t="s">
        <v>42</v>
      </c>
      <c r="AF13" s="5" t="s">
        <v>6</v>
      </c>
      <c r="AG13" s="5">
        <v>2</v>
      </c>
      <c r="AH13" s="17" t="s">
        <v>43</v>
      </c>
      <c r="AI13" s="18" t="s">
        <v>44</v>
      </c>
      <c r="AJ13" s="5" t="s">
        <v>309</v>
      </c>
      <c r="AK13" s="21">
        <v>5</v>
      </c>
      <c r="AL13" s="17" t="s">
        <v>45</v>
      </c>
      <c r="AM13" s="18" t="s">
        <v>46</v>
      </c>
      <c r="AN13" s="15" t="s">
        <v>43</v>
      </c>
      <c r="AO13" s="15">
        <v>2</v>
      </c>
    </row>
    <row r="14" spans="1:41" ht="144.5" thickBot="1" x14ac:dyDescent="0.4">
      <c r="A14" s="6" t="s">
        <v>25</v>
      </c>
      <c r="B14" s="3" t="s">
        <v>314</v>
      </c>
      <c r="C14" s="4" t="s">
        <v>315</v>
      </c>
      <c r="D14" s="5" t="s">
        <v>6</v>
      </c>
      <c r="E14" s="5">
        <v>2</v>
      </c>
      <c r="F14" s="3" t="s">
        <v>316</v>
      </c>
      <c r="G14" s="4" t="s">
        <v>317</v>
      </c>
      <c r="H14" s="5" t="s">
        <v>6</v>
      </c>
      <c r="I14" s="5">
        <v>2</v>
      </c>
      <c r="J14" s="3" t="s">
        <v>318</v>
      </c>
      <c r="K14" s="4" t="s">
        <v>319</v>
      </c>
      <c r="L14" s="5" t="s">
        <v>6</v>
      </c>
      <c r="M14" s="5">
        <v>5</v>
      </c>
      <c r="N14" s="3" t="s">
        <v>320</v>
      </c>
      <c r="O14" s="4" t="s">
        <v>352</v>
      </c>
      <c r="P14" s="5" t="s">
        <v>6</v>
      </c>
      <c r="Q14" s="5">
        <v>5</v>
      </c>
      <c r="R14" s="3" t="s">
        <v>321</v>
      </c>
      <c r="S14" s="4" t="s">
        <v>322</v>
      </c>
      <c r="T14" s="5" t="s">
        <v>318</v>
      </c>
      <c r="U14" s="5">
        <v>2</v>
      </c>
      <c r="V14" s="13" t="s">
        <v>323</v>
      </c>
      <c r="W14" s="14" t="s">
        <v>324</v>
      </c>
      <c r="X14" s="15" t="s">
        <v>454</v>
      </c>
      <c r="Y14" s="16">
        <v>5</v>
      </c>
      <c r="Z14" s="3" t="s">
        <v>325</v>
      </c>
      <c r="AA14" s="4" t="s">
        <v>326</v>
      </c>
      <c r="AB14" s="5" t="s">
        <v>453</v>
      </c>
      <c r="AC14" s="5">
        <v>5</v>
      </c>
      <c r="AD14" s="3" t="s">
        <v>327</v>
      </c>
      <c r="AE14" s="4" t="s">
        <v>328</v>
      </c>
      <c r="AF14" s="5" t="s">
        <v>321</v>
      </c>
      <c r="AG14" s="5">
        <v>2</v>
      </c>
      <c r="AH14" s="17" t="s">
        <v>60</v>
      </c>
      <c r="AI14" s="18" t="s">
        <v>61</v>
      </c>
      <c r="AJ14" s="5" t="s">
        <v>6</v>
      </c>
      <c r="AK14" s="21">
        <v>5</v>
      </c>
      <c r="AL14" s="17" t="s">
        <v>62</v>
      </c>
      <c r="AM14" s="18" t="s">
        <v>444</v>
      </c>
      <c r="AN14" s="15" t="s">
        <v>60</v>
      </c>
      <c r="AO14" s="15">
        <v>2</v>
      </c>
    </row>
    <row r="15" spans="1:41" ht="120.5" thickBot="1" x14ac:dyDescent="0.4">
      <c r="A15" s="6" t="s">
        <v>26</v>
      </c>
      <c r="B15" s="3" t="s">
        <v>336</v>
      </c>
      <c r="C15" s="4" t="s">
        <v>337</v>
      </c>
      <c r="D15" s="5" t="s">
        <v>6</v>
      </c>
      <c r="E15" s="5">
        <v>2</v>
      </c>
      <c r="F15" s="3" t="s">
        <v>338</v>
      </c>
      <c r="G15" s="4" t="s">
        <v>339</v>
      </c>
      <c r="H15" s="5" t="s">
        <v>6</v>
      </c>
      <c r="I15" s="5">
        <v>2</v>
      </c>
      <c r="J15" s="3" t="s">
        <v>340</v>
      </c>
      <c r="K15" s="4" t="s">
        <v>341</v>
      </c>
      <c r="L15" s="5" t="s">
        <v>6</v>
      </c>
      <c r="M15" s="5">
        <v>5</v>
      </c>
      <c r="N15" s="3" t="s">
        <v>342</v>
      </c>
      <c r="O15" s="4" t="s">
        <v>343</v>
      </c>
      <c r="P15" s="5" t="s">
        <v>6</v>
      </c>
      <c r="Q15" s="5">
        <v>5</v>
      </c>
      <c r="R15" s="3"/>
      <c r="S15" s="4" t="s">
        <v>439</v>
      </c>
      <c r="T15" s="5" t="s">
        <v>6</v>
      </c>
      <c r="U15" s="5">
        <v>2</v>
      </c>
      <c r="V15" s="13" t="s">
        <v>385</v>
      </c>
      <c r="W15" s="14" t="s">
        <v>418</v>
      </c>
      <c r="X15" s="15" t="s">
        <v>420</v>
      </c>
      <c r="Y15" s="16">
        <v>5</v>
      </c>
      <c r="Z15" s="3" t="s">
        <v>344</v>
      </c>
      <c r="AA15" s="4" t="s">
        <v>419</v>
      </c>
      <c r="AB15" s="5" t="s">
        <v>6</v>
      </c>
      <c r="AC15" s="5">
        <v>5</v>
      </c>
      <c r="AD15" s="3"/>
      <c r="AE15" s="4" t="s">
        <v>440</v>
      </c>
      <c r="AF15" s="5" t="s">
        <v>6</v>
      </c>
      <c r="AG15" s="5">
        <v>2</v>
      </c>
      <c r="AH15" s="17" t="s">
        <v>145</v>
      </c>
      <c r="AI15" s="18" t="s">
        <v>146</v>
      </c>
      <c r="AJ15" s="5" t="s">
        <v>6</v>
      </c>
      <c r="AK15" s="21">
        <v>5</v>
      </c>
      <c r="AL15" s="17" t="s">
        <v>147</v>
      </c>
      <c r="AM15" s="18" t="s">
        <v>148</v>
      </c>
      <c r="AN15" s="15" t="s">
        <v>145</v>
      </c>
      <c r="AO15" s="15">
        <v>2</v>
      </c>
    </row>
    <row r="16" spans="1:41" x14ac:dyDescent="0.35">
      <c r="A16" s="6"/>
      <c r="B16" s="12"/>
      <c r="C16" s="12"/>
      <c r="D16" s="12"/>
      <c r="E16" s="12"/>
      <c r="F16" s="12"/>
      <c r="G16" s="12"/>
      <c r="H16" s="12"/>
      <c r="I16" s="12"/>
      <c r="J16" s="12"/>
      <c r="K16" s="12"/>
      <c r="L16" s="12"/>
      <c r="M16" s="12"/>
      <c r="N16" s="12"/>
      <c r="O16" s="12"/>
      <c r="P16" s="12"/>
      <c r="Q16" s="12"/>
      <c r="R16" s="12"/>
      <c r="S16" s="12"/>
      <c r="T16" s="12"/>
      <c r="U16" s="12"/>
    </row>
  </sheetData>
  <sheetProtection algorithmName="SHA-512" hashValue="eCG/KWrZfKjC9EjWEYSPr5iTT1qcELn42m3vb12cqKWRq06nrTEHdQtrYbJiTnR13a5GCSYhuJFMkaTtJ/ZK2w==" saltValue="S/9EK6xk2+qsHGpwOOay9w==" spinCount="100000" sheet="1" objects="1" scenarios="1"/>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4036B-82FB-43EA-A68B-26513327D4F3}">
  <dimension ref="A1:AG18"/>
  <sheetViews>
    <sheetView topLeftCell="A3" zoomScale="80" zoomScaleNormal="80" workbookViewId="0">
      <selection activeCell="AA11" sqref="AA11"/>
    </sheetView>
  </sheetViews>
  <sheetFormatPr defaultRowHeight="14.5" x14ac:dyDescent="0.35"/>
  <cols>
    <col min="1" max="1" width="36.7265625" customWidth="1"/>
    <col min="27" max="27" width="16.26953125" customWidth="1"/>
    <col min="31" max="31" width="17.54296875" customWidth="1"/>
  </cols>
  <sheetData>
    <row r="1" spans="1:33" ht="15" thickBot="1" x14ac:dyDescent="0.4">
      <c r="A1" t="s">
        <v>100</v>
      </c>
      <c r="B1" t="s">
        <v>12</v>
      </c>
      <c r="C1" t="s">
        <v>69</v>
      </c>
      <c r="D1" t="s">
        <v>12</v>
      </c>
      <c r="E1" t="s">
        <v>12</v>
      </c>
      <c r="F1" t="s">
        <v>12</v>
      </c>
      <c r="G1" s="27" t="s">
        <v>69</v>
      </c>
      <c r="H1" t="s">
        <v>12</v>
      </c>
      <c r="I1" t="s">
        <v>12</v>
      </c>
      <c r="J1" t="s">
        <v>12</v>
      </c>
      <c r="K1" t="s">
        <v>69</v>
      </c>
      <c r="L1" t="s">
        <v>12</v>
      </c>
      <c r="M1" t="s">
        <v>12</v>
      </c>
      <c r="N1" t="s">
        <v>12</v>
      </c>
      <c r="O1" t="s">
        <v>69</v>
      </c>
      <c r="P1" t="s">
        <v>12</v>
      </c>
      <c r="Q1" t="s">
        <v>12</v>
      </c>
      <c r="R1" t="s">
        <v>12</v>
      </c>
      <c r="S1" t="s">
        <v>69</v>
      </c>
      <c r="T1" t="s">
        <v>12</v>
      </c>
      <c r="U1" t="s">
        <v>12</v>
      </c>
      <c r="V1" t="s">
        <v>12</v>
      </c>
      <c r="W1" t="s">
        <v>69</v>
      </c>
      <c r="X1" t="s">
        <v>12</v>
      </c>
      <c r="Y1" t="s">
        <v>12</v>
      </c>
      <c r="Z1" t="s">
        <v>12</v>
      </c>
      <c r="AA1" t="s">
        <v>69</v>
      </c>
      <c r="AB1" t="s">
        <v>12</v>
      </c>
      <c r="AC1" t="s">
        <v>12</v>
      </c>
      <c r="AD1" t="s">
        <v>12</v>
      </c>
      <c r="AE1" t="s">
        <v>69</v>
      </c>
      <c r="AF1" t="s">
        <v>12</v>
      </c>
      <c r="AG1" t="s">
        <v>12</v>
      </c>
    </row>
    <row r="2" spans="1:33" ht="168.5" thickBot="1" x14ac:dyDescent="0.4">
      <c r="A2" s="6" t="s">
        <v>17</v>
      </c>
      <c r="B2" s="23" t="s">
        <v>47</v>
      </c>
      <c r="C2" s="24" t="s">
        <v>68</v>
      </c>
      <c r="D2" s="20" t="s">
        <v>6</v>
      </c>
      <c r="E2" s="21">
        <v>2</v>
      </c>
      <c r="F2" s="23" t="s">
        <v>52</v>
      </c>
      <c r="G2" s="24" t="s">
        <v>72</v>
      </c>
      <c r="H2" s="20" t="s">
        <v>6</v>
      </c>
      <c r="I2" s="21">
        <v>5</v>
      </c>
      <c r="J2" s="23" t="s">
        <v>49</v>
      </c>
      <c r="K2" s="24" t="s">
        <v>73</v>
      </c>
      <c r="L2" s="20" t="s">
        <v>6</v>
      </c>
      <c r="M2" s="21">
        <v>2</v>
      </c>
      <c r="N2" s="23" t="s">
        <v>51</v>
      </c>
      <c r="O2" s="24" t="s">
        <v>74</v>
      </c>
      <c r="P2" s="20" t="s">
        <v>6</v>
      </c>
      <c r="Q2" s="21">
        <v>1</v>
      </c>
      <c r="R2" s="23" t="s">
        <v>56</v>
      </c>
      <c r="S2" s="24" t="s">
        <v>75</v>
      </c>
      <c r="T2" s="20" t="s">
        <v>6</v>
      </c>
      <c r="U2" s="21">
        <v>5</v>
      </c>
      <c r="V2" s="23" t="s">
        <v>54</v>
      </c>
      <c r="W2" s="24" t="s">
        <v>349</v>
      </c>
      <c r="X2" s="20" t="s">
        <v>6</v>
      </c>
      <c r="Y2" s="21">
        <v>5</v>
      </c>
      <c r="Z2" s="25" t="s">
        <v>60</v>
      </c>
      <c r="AA2" s="26" t="s">
        <v>386</v>
      </c>
      <c r="AB2" s="20" t="s">
        <v>6</v>
      </c>
      <c r="AC2" s="21">
        <v>5</v>
      </c>
      <c r="AD2" s="25" t="s">
        <v>62</v>
      </c>
      <c r="AE2" s="26" t="s">
        <v>387</v>
      </c>
      <c r="AF2" s="20" t="s">
        <v>60</v>
      </c>
      <c r="AG2" s="21">
        <v>2</v>
      </c>
    </row>
    <row r="3" spans="1:33" ht="168.5" thickBot="1" x14ac:dyDescent="0.4">
      <c r="A3" s="6" t="s">
        <v>18</v>
      </c>
      <c r="B3" s="23" t="s">
        <v>82</v>
      </c>
      <c r="C3" s="24" t="s">
        <v>101</v>
      </c>
      <c r="D3" s="20" t="s">
        <v>6</v>
      </c>
      <c r="E3" s="21">
        <v>2</v>
      </c>
      <c r="F3" s="23" t="s">
        <v>76</v>
      </c>
      <c r="G3" s="24" t="s">
        <v>102</v>
      </c>
      <c r="H3" s="20" t="s">
        <v>6</v>
      </c>
      <c r="I3" s="21">
        <v>5</v>
      </c>
      <c r="J3" s="23" t="s">
        <v>88</v>
      </c>
      <c r="K3" s="24" t="s">
        <v>103</v>
      </c>
      <c r="L3" s="20" t="s">
        <v>90</v>
      </c>
      <c r="M3" s="21">
        <v>2</v>
      </c>
      <c r="N3" s="23" t="s">
        <v>84</v>
      </c>
      <c r="O3" s="24" t="s">
        <v>455</v>
      </c>
      <c r="P3" s="20" t="s">
        <v>6</v>
      </c>
      <c r="Q3" s="21">
        <v>2</v>
      </c>
      <c r="R3" s="23" t="s">
        <v>91</v>
      </c>
      <c r="S3" s="24" t="s">
        <v>104</v>
      </c>
      <c r="T3" s="20" t="s">
        <v>88</v>
      </c>
      <c r="U3" s="21">
        <v>5</v>
      </c>
      <c r="V3" s="23" t="s">
        <v>86</v>
      </c>
      <c r="W3" s="24" t="s">
        <v>105</v>
      </c>
      <c r="X3" s="20" t="s">
        <v>6</v>
      </c>
      <c r="Y3" s="21">
        <v>5</v>
      </c>
      <c r="Z3" s="25" t="s">
        <v>60</v>
      </c>
      <c r="AA3" s="26" t="s">
        <v>388</v>
      </c>
      <c r="AB3" s="20" t="s">
        <v>6</v>
      </c>
      <c r="AC3" s="21">
        <v>5</v>
      </c>
      <c r="AD3" s="25" t="s">
        <v>62</v>
      </c>
      <c r="AE3" s="26" t="s">
        <v>390</v>
      </c>
      <c r="AF3" s="20" t="s">
        <v>60</v>
      </c>
      <c r="AG3" s="21">
        <v>2</v>
      </c>
    </row>
    <row r="4" spans="1:33" ht="156.5" thickBot="1" x14ac:dyDescent="0.4">
      <c r="A4" s="6" t="s">
        <v>123</v>
      </c>
      <c r="B4" s="23" t="s">
        <v>106</v>
      </c>
      <c r="C4" s="24" t="s">
        <v>408</v>
      </c>
      <c r="D4" s="20" t="s">
        <v>6</v>
      </c>
      <c r="E4" s="21">
        <v>2</v>
      </c>
      <c r="F4" s="23" t="s">
        <v>110</v>
      </c>
      <c r="G4" s="24" t="s">
        <v>407</v>
      </c>
      <c r="H4" s="20" t="s">
        <v>106</v>
      </c>
      <c r="I4" s="21">
        <v>5</v>
      </c>
      <c r="J4" s="23" t="s">
        <v>108</v>
      </c>
      <c r="K4" s="24" t="s">
        <v>121</v>
      </c>
      <c r="L4" s="20" t="s">
        <v>6</v>
      </c>
      <c r="M4" s="21">
        <v>2</v>
      </c>
      <c r="N4" s="23" t="s">
        <v>112</v>
      </c>
      <c r="O4" s="24" t="s">
        <v>379</v>
      </c>
      <c r="P4" s="20" t="s">
        <v>108</v>
      </c>
      <c r="Q4" s="21">
        <v>2</v>
      </c>
      <c r="R4" s="23" t="s">
        <v>114</v>
      </c>
      <c r="S4" s="24" t="s">
        <v>122</v>
      </c>
      <c r="T4" s="20" t="s">
        <v>406</v>
      </c>
      <c r="U4" s="21">
        <v>5</v>
      </c>
      <c r="V4" s="23" t="s">
        <v>382</v>
      </c>
      <c r="W4" s="24" t="s">
        <v>404</v>
      </c>
      <c r="X4" s="20" t="s">
        <v>6</v>
      </c>
      <c r="Y4" s="21">
        <v>5</v>
      </c>
      <c r="Z4" s="25" t="s">
        <v>79</v>
      </c>
      <c r="AA4" s="26" t="s">
        <v>456</v>
      </c>
      <c r="AB4" s="20" t="s">
        <v>6</v>
      </c>
      <c r="AC4" s="21">
        <v>5</v>
      </c>
      <c r="AD4" s="25" t="s">
        <v>118</v>
      </c>
      <c r="AE4" s="26" t="s">
        <v>395</v>
      </c>
      <c r="AF4" s="20" t="s">
        <v>79</v>
      </c>
      <c r="AG4" s="21">
        <v>2</v>
      </c>
    </row>
    <row r="5" spans="1:33" ht="144.5" thickBot="1" x14ac:dyDescent="0.4">
      <c r="A5" s="6" t="s">
        <v>346</v>
      </c>
      <c r="B5" s="23" t="s">
        <v>124</v>
      </c>
      <c r="C5" s="24" t="s">
        <v>125</v>
      </c>
      <c r="D5" s="20" t="s">
        <v>6</v>
      </c>
      <c r="E5" s="21">
        <v>2</v>
      </c>
      <c r="F5" s="23" t="s">
        <v>126</v>
      </c>
      <c r="G5" s="24" t="s">
        <v>127</v>
      </c>
      <c r="H5" s="20" t="s">
        <v>6</v>
      </c>
      <c r="I5" s="21">
        <v>5</v>
      </c>
      <c r="J5" s="23" t="s">
        <v>128</v>
      </c>
      <c r="K5" s="24" t="s">
        <v>129</v>
      </c>
      <c r="L5" s="20" t="s">
        <v>6</v>
      </c>
      <c r="M5" s="21">
        <v>2</v>
      </c>
      <c r="N5" s="23" t="s">
        <v>130</v>
      </c>
      <c r="O5" s="24" t="s">
        <v>131</v>
      </c>
      <c r="P5" s="20" t="s">
        <v>6</v>
      </c>
      <c r="Q5" s="21">
        <v>2</v>
      </c>
      <c r="R5" s="23" t="s">
        <v>132</v>
      </c>
      <c r="S5" s="24" t="s">
        <v>134</v>
      </c>
      <c r="T5" s="20" t="s">
        <v>415</v>
      </c>
      <c r="U5" s="21">
        <v>5</v>
      </c>
      <c r="V5" s="24" t="s">
        <v>133</v>
      </c>
      <c r="W5" s="24" t="s">
        <v>135</v>
      </c>
      <c r="X5" s="20" t="s">
        <v>6</v>
      </c>
      <c r="Y5" s="21">
        <v>5</v>
      </c>
      <c r="Z5" s="25" t="s">
        <v>79</v>
      </c>
      <c r="AA5" s="26" t="s">
        <v>457</v>
      </c>
      <c r="AB5" s="20" t="s">
        <v>6</v>
      </c>
      <c r="AC5" s="21">
        <v>5</v>
      </c>
      <c r="AD5" s="25" t="s">
        <v>118</v>
      </c>
      <c r="AE5" s="26" t="s">
        <v>458</v>
      </c>
      <c r="AF5" s="20" t="s">
        <v>79</v>
      </c>
      <c r="AG5" s="21">
        <v>2</v>
      </c>
    </row>
    <row r="6" spans="1:33" ht="144.5" thickBot="1" x14ac:dyDescent="0.4">
      <c r="A6" s="6" t="s">
        <v>19</v>
      </c>
      <c r="B6" s="23" t="s">
        <v>136</v>
      </c>
      <c r="C6" s="24" t="s">
        <v>149</v>
      </c>
      <c r="D6" s="20" t="s">
        <v>6</v>
      </c>
      <c r="E6" s="21">
        <v>2</v>
      </c>
      <c r="F6" s="23" t="s">
        <v>139</v>
      </c>
      <c r="G6" s="24" t="s">
        <v>150</v>
      </c>
      <c r="H6" s="20" t="s">
        <v>136</v>
      </c>
      <c r="I6" s="21">
        <v>4</v>
      </c>
      <c r="J6" s="23" t="s">
        <v>410</v>
      </c>
      <c r="K6" s="24" t="s">
        <v>427</v>
      </c>
      <c r="L6" s="20" t="s">
        <v>6</v>
      </c>
      <c r="M6" s="21">
        <v>2</v>
      </c>
      <c r="N6" s="23" t="s">
        <v>98</v>
      </c>
      <c r="O6" s="24" t="s">
        <v>428</v>
      </c>
      <c r="P6" s="20" t="s">
        <v>139</v>
      </c>
      <c r="Q6" s="21">
        <v>2</v>
      </c>
      <c r="R6" s="23" t="s">
        <v>141</v>
      </c>
      <c r="S6" s="24" t="s">
        <v>412</v>
      </c>
      <c r="T6" s="20" t="s">
        <v>6</v>
      </c>
      <c r="U6" s="21">
        <v>5</v>
      </c>
      <c r="V6" s="23" t="s">
        <v>142</v>
      </c>
      <c r="W6" s="24" t="s">
        <v>151</v>
      </c>
      <c r="X6" s="20" t="s">
        <v>6</v>
      </c>
      <c r="Y6" s="21">
        <v>5</v>
      </c>
      <c r="Z6" s="25" t="s">
        <v>145</v>
      </c>
      <c r="AA6" s="26" t="s">
        <v>402</v>
      </c>
      <c r="AB6" s="20" t="s">
        <v>6</v>
      </c>
      <c r="AC6" s="21">
        <v>5</v>
      </c>
      <c r="AD6" s="25" t="s">
        <v>147</v>
      </c>
      <c r="AE6" s="26" t="s">
        <v>403</v>
      </c>
      <c r="AF6" s="20" t="s">
        <v>145</v>
      </c>
      <c r="AG6" s="21">
        <v>2</v>
      </c>
    </row>
    <row r="7" spans="1:33" ht="96.5" thickBot="1" x14ac:dyDescent="0.4">
      <c r="A7" s="6" t="s">
        <v>71</v>
      </c>
      <c r="B7" s="23" t="s">
        <v>152</v>
      </c>
      <c r="C7" s="24" t="s">
        <v>153</v>
      </c>
      <c r="D7" s="20" t="s">
        <v>6</v>
      </c>
      <c r="E7" s="21">
        <v>2</v>
      </c>
      <c r="F7" s="23" t="s">
        <v>154</v>
      </c>
      <c r="G7" s="24" t="s">
        <v>155</v>
      </c>
      <c r="H7" s="20" t="s">
        <v>6</v>
      </c>
      <c r="I7" s="21">
        <v>5</v>
      </c>
      <c r="J7" s="23" t="s">
        <v>156</v>
      </c>
      <c r="K7" s="24" t="s">
        <v>157</v>
      </c>
      <c r="L7" s="20" t="s">
        <v>154</v>
      </c>
      <c r="M7" s="21">
        <v>2</v>
      </c>
      <c r="N7" s="23" t="s">
        <v>80</v>
      </c>
      <c r="O7" s="24" t="s">
        <v>158</v>
      </c>
      <c r="P7" s="20" t="s">
        <v>6</v>
      </c>
      <c r="Q7" s="21">
        <v>2</v>
      </c>
      <c r="R7" s="23" t="s">
        <v>159</v>
      </c>
      <c r="S7" s="24" t="s">
        <v>160</v>
      </c>
      <c r="T7" s="20" t="s">
        <v>405</v>
      </c>
      <c r="U7" s="21">
        <v>5</v>
      </c>
      <c r="V7" s="23" t="s">
        <v>161</v>
      </c>
      <c r="W7" s="24" t="s">
        <v>162</v>
      </c>
      <c r="X7" s="20" t="s">
        <v>156</v>
      </c>
      <c r="Y7" s="21">
        <v>5</v>
      </c>
      <c r="Z7" s="25" t="s">
        <v>163</v>
      </c>
      <c r="AA7" s="26" t="s">
        <v>164</v>
      </c>
      <c r="AB7" s="20" t="s">
        <v>6</v>
      </c>
      <c r="AC7" s="21">
        <v>5</v>
      </c>
      <c r="AD7" s="25" t="s">
        <v>165</v>
      </c>
      <c r="AE7" s="26" t="s">
        <v>430</v>
      </c>
      <c r="AF7" s="20" t="s">
        <v>6</v>
      </c>
      <c r="AG7" s="21">
        <v>2</v>
      </c>
    </row>
    <row r="8" spans="1:33" ht="84.5" thickBot="1" x14ac:dyDescent="0.4">
      <c r="A8" s="6" t="s">
        <v>20</v>
      </c>
      <c r="B8" s="23" t="s">
        <v>166</v>
      </c>
      <c r="C8" s="24" t="s">
        <v>185</v>
      </c>
      <c r="D8" s="20" t="s">
        <v>6</v>
      </c>
      <c r="E8" s="21">
        <v>2</v>
      </c>
      <c r="F8" s="23" t="s">
        <v>170</v>
      </c>
      <c r="G8" s="24" t="s">
        <v>186</v>
      </c>
      <c r="H8" s="20" t="s">
        <v>6</v>
      </c>
      <c r="I8" s="21">
        <v>5</v>
      </c>
      <c r="J8" s="23" t="s">
        <v>172</v>
      </c>
      <c r="K8" s="24" t="s">
        <v>187</v>
      </c>
      <c r="L8" s="20" t="s">
        <v>188</v>
      </c>
      <c r="M8" s="21">
        <v>2</v>
      </c>
      <c r="N8" s="23" t="s">
        <v>168</v>
      </c>
      <c r="O8" s="24" t="s">
        <v>189</v>
      </c>
      <c r="P8" s="20" t="s">
        <v>6</v>
      </c>
      <c r="Q8" s="21">
        <v>2</v>
      </c>
      <c r="R8" s="23" t="s">
        <v>383</v>
      </c>
      <c r="S8" s="24" t="s">
        <v>401</v>
      </c>
      <c r="T8" s="20" t="s">
        <v>6</v>
      </c>
      <c r="U8" s="21">
        <v>5</v>
      </c>
      <c r="V8" s="23" t="s">
        <v>177</v>
      </c>
      <c r="W8" s="24" t="s">
        <v>190</v>
      </c>
      <c r="X8" s="20" t="s">
        <v>174</v>
      </c>
      <c r="Y8" s="21">
        <v>5</v>
      </c>
      <c r="Z8" s="25" t="s">
        <v>181</v>
      </c>
      <c r="AA8" s="26" t="s">
        <v>191</v>
      </c>
      <c r="AB8" s="20" t="s">
        <v>6</v>
      </c>
      <c r="AC8" s="21">
        <v>5</v>
      </c>
      <c r="AD8" s="25" t="s">
        <v>183</v>
      </c>
      <c r="AE8" s="26" t="s">
        <v>192</v>
      </c>
      <c r="AF8" s="20" t="s">
        <v>181</v>
      </c>
      <c r="AG8" s="21">
        <v>2</v>
      </c>
    </row>
    <row r="9" spans="1:33" ht="168.5" thickBot="1" x14ac:dyDescent="0.4">
      <c r="A9" s="6" t="s">
        <v>21</v>
      </c>
      <c r="B9" s="23" t="s">
        <v>195</v>
      </c>
      <c r="C9" s="24" t="s">
        <v>206</v>
      </c>
      <c r="D9" s="20" t="s">
        <v>6</v>
      </c>
      <c r="E9" s="21">
        <v>2</v>
      </c>
      <c r="F9" s="23" t="s">
        <v>198</v>
      </c>
      <c r="G9" s="24" t="s">
        <v>207</v>
      </c>
      <c r="H9" s="20" t="s">
        <v>198</v>
      </c>
      <c r="I9" s="21">
        <v>5</v>
      </c>
      <c r="J9" s="23" t="s">
        <v>372</v>
      </c>
      <c r="K9" s="24" t="s">
        <v>211</v>
      </c>
      <c r="L9" s="20" t="s">
        <v>198</v>
      </c>
      <c r="M9" s="21">
        <v>2</v>
      </c>
      <c r="N9" s="23" t="s">
        <v>193</v>
      </c>
      <c r="O9" s="24" t="s">
        <v>208</v>
      </c>
      <c r="P9" s="20" t="s">
        <v>6</v>
      </c>
      <c r="Q9" s="21">
        <v>2</v>
      </c>
      <c r="R9" s="23" t="s">
        <v>203</v>
      </c>
      <c r="S9" s="24" t="s">
        <v>209</v>
      </c>
      <c r="T9" s="20" t="s">
        <v>6</v>
      </c>
      <c r="U9" s="21">
        <v>5</v>
      </c>
      <c r="V9" s="23" t="s">
        <v>201</v>
      </c>
      <c r="W9" s="24" t="s">
        <v>210</v>
      </c>
      <c r="X9" s="20" t="s">
        <v>195</v>
      </c>
      <c r="Y9" s="21">
        <v>5</v>
      </c>
      <c r="Z9" s="25" t="s">
        <v>79</v>
      </c>
      <c r="AA9" s="26" t="s">
        <v>396</v>
      </c>
      <c r="AB9" s="20" t="s">
        <v>6</v>
      </c>
      <c r="AC9" s="21">
        <v>5</v>
      </c>
      <c r="AD9" s="25" t="s">
        <v>118</v>
      </c>
      <c r="AE9" s="26" t="s">
        <v>394</v>
      </c>
      <c r="AF9" s="20" t="s">
        <v>79</v>
      </c>
      <c r="AG9" s="21">
        <v>2</v>
      </c>
    </row>
    <row r="10" spans="1:33" ht="96.5" thickBot="1" x14ac:dyDescent="0.4">
      <c r="A10" s="6" t="s">
        <v>70</v>
      </c>
      <c r="B10" s="23" t="s">
        <v>212</v>
      </c>
      <c r="C10" s="24" t="s">
        <v>231</v>
      </c>
      <c r="D10" s="20" t="s">
        <v>6</v>
      </c>
      <c r="E10" s="21">
        <v>2</v>
      </c>
      <c r="F10" s="23" t="s">
        <v>216</v>
      </c>
      <c r="G10" s="24" t="s">
        <v>232</v>
      </c>
      <c r="H10" s="20" t="s">
        <v>6</v>
      </c>
      <c r="I10" s="21">
        <v>5</v>
      </c>
      <c r="J10" s="23" t="s">
        <v>81</v>
      </c>
      <c r="K10" s="24" t="s">
        <v>233</v>
      </c>
      <c r="L10" s="20" t="s">
        <v>6</v>
      </c>
      <c r="M10" s="21">
        <v>2</v>
      </c>
      <c r="N10" s="23" t="s">
        <v>214</v>
      </c>
      <c r="O10" s="24" t="s">
        <v>234</v>
      </c>
      <c r="P10" s="20" t="s">
        <v>6</v>
      </c>
      <c r="Q10" s="21">
        <v>2</v>
      </c>
      <c r="R10" s="23" t="s">
        <v>221</v>
      </c>
      <c r="S10" s="24" t="s">
        <v>235</v>
      </c>
      <c r="T10" s="20" t="s">
        <v>6</v>
      </c>
      <c r="U10" s="21">
        <v>5</v>
      </c>
      <c r="V10" s="23" t="s">
        <v>223</v>
      </c>
      <c r="W10" s="24" t="s">
        <v>236</v>
      </c>
      <c r="X10" s="20" t="s">
        <v>6</v>
      </c>
      <c r="Y10" s="21">
        <v>5</v>
      </c>
      <c r="Z10" s="25" t="s">
        <v>227</v>
      </c>
      <c r="AA10" s="26" t="s">
        <v>237</v>
      </c>
      <c r="AB10" s="20" t="s">
        <v>6</v>
      </c>
      <c r="AC10" s="21">
        <v>5</v>
      </c>
      <c r="AD10" s="25" t="s">
        <v>229</v>
      </c>
      <c r="AE10" s="26" t="s">
        <v>238</v>
      </c>
      <c r="AF10" s="20" t="s">
        <v>227</v>
      </c>
      <c r="AG10" s="21">
        <v>2</v>
      </c>
    </row>
    <row r="11" spans="1:33" ht="180.5" thickBot="1" x14ac:dyDescent="0.4">
      <c r="A11" s="6" t="s">
        <v>13</v>
      </c>
      <c r="B11" s="23" t="s">
        <v>239</v>
      </c>
      <c r="C11" s="24" t="s">
        <v>251</v>
      </c>
      <c r="D11" s="20" t="s">
        <v>6</v>
      </c>
      <c r="E11" s="21">
        <v>2</v>
      </c>
      <c r="F11" s="23" t="s">
        <v>241</v>
      </c>
      <c r="G11" s="24" t="s">
        <v>252</v>
      </c>
      <c r="H11" s="20" t="s">
        <v>239</v>
      </c>
      <c r="I11" s="21">
        <v>5</v>
      </c>
      <c r="J11" s="23" t="s">
        <v>245</v>
      </c>
      <c r="K11" s="24" t="s">
        <v>253</v>
      </c>
      <c r="L11" s="20" t="s">
        <v>241</v>
      </c>
      <c r="M11" s="21">
        <v>2</v>
      </c>
      <c r="N11" s="23" t="s">
        <v>244</v>
      </c>
      <c r="O11" s="23" t="s">
        <v>244</v>
      </c>
      <c r="P11" s="55" t="s">
        <v>244</v>
      </c>
      <c r="Q11" s="55" t="s">
        <v>244</v>
      </c>
      <c r="R11" s="23" t="s">
        <v>247</v>
      </c>
      <c r="S11" s="24" t="s">
        <v>254</v>
      </c>
      <c r="T11" s="20" t="s">
        <v>245</v>
      </c>
      <c r="U11" s="21">
        <v>5</v>
      </c>
      <c r="V11" s="23" t="s">
        <v>255</v>
      </c>
      <c r="W11" s="24" t="s">
        <v>417</v>
      </c>
      <c r="X11" s="20" t="s">
        <v>247</v>
      </c>
      <c r="Y11" s="21">
        <v>7</v>
      </c>
      <c r="Z11" s="25" t="s">
        <v>431</v>
      </c>
      <c r="AA11" s="26" t="s">
        <v>464</v>
      </c>
      <c r="AB11" s="20" t="s">
        <v>6</v>
      </c>
      <c r="AC11" s="21">
        <v>5</v>
      </c>
      <c r="AD11" s="25" t="s">
        <v>434</v>
      </c>
      <c r="AE11" s="26" t="s">
        <v>462</v>
      </c>
      <c r="AF11" s="20" t="s">
        <v>6</v>
      </c>
      <c r="AG11" s="21">
        <v>2</v>
      </c>
    </row>
    <row r="12" spans="1:33" ht="180.5" thickBot="1" x14ac:dyDescent="0.4">
      <c r="A12" s="6" t="s">
        <v>14</v>
      </c>
      <c r="B12" s="23" t="s">
        <v>256</v>
      </c>
      <c r="C12" s="24" t="s">
        <v>264</v>
      </c>
      <c r="D12" s="20" t="s">
        <v>6</v>
      </c>
      <c r="E12" s="21">
        <v>2</v>
      </c>
      <c r="F12" s="23" t="s">
        <v>258</v>
      </c>
      <c r="G12" s="24" t="s">
        <v>265</v>
      </c>
      <c r="H12" s="20" t="s">
        <v>256</v>
      </c>
      <c r="I12" s="21">
        <v>5</v>
      </c>
      <c r="J12" s="23" t="s">
        <v>260</v>
      </c>
      <c r="K12" s="24" t="s">
        <v>266</v>
      </c>
      <c r="L12" s="20" t="s">
        <v>258</v>
      </c>
      <c r="M12" s="21">
        <v>2</v>
      </c>
      <c r="N12" s="23" t="s">
        <v>244</v>
      </c>
      <c r="O12" s="23" t="s">
        <v>244</v>
      </c>
      <c r="P12" s="55" t="s">
        <v>244</v>
      </c>
      <c r="Q12" s="55" t="s">
        <v>244</v>
      </c>
      <c r="R12" s="23" t="s">
        <v>262</v>
      </c>
      <c r="S12" s="24" t="s">
        <v>267</v>
      </c>
      <c r="T12" s="20" t="s">
        <v>260</v>
      </c>
      <c r="U12" s="21">
        <v>5</v>
      </c>
      <c r="V12" s="23" t="s">
        <v>255</v>
      </c>
      <c r="W12" s="24" t="s">
        <v>417</v>
      </c>
      <c r="X12" s="20" t="s">
        <v>262</v>
      </c>
      <c r="Y12" s="21">
        <v>7</v>
      </c>
      <c r="Z12" s="25" t="s">
        <v>431</v>
      </c>
      <c r="AA12" s="26" t="s">
        <v>463</v>
      </c>
      <c r="AB12" s="20" t="s">
        <v>6</v>
      </c>
      <c r="AC12" s="21">
        <v>5</v>
      </c>
      <c r="AD12" s="25" t="s">
        <v>434</v>
      </c>
      <c r="AE12" s="26" t="s">
        <v>461</v>
      </c>
      <c r="AF12" s="20" t="s">
        <v>6</v>
      </c>
      <c r="AG12" s="21">
        <v>2</v>
      </c>
    </row>
    <row r="13" spans="1:33" ht="180.5" thickBot="1" x14ac:dyDescent="0.4">
      <c r="A13" s="6" t="s">
        <v>15</v>
      </c>
      <c r="B13" s="23" t="s">
        <v>268</v>
      </c>
      <c r="C13" s="24" t="s">
        <v>269</v>
      </c>
      <c r="D13" s="20" t="s">
        <v>6</v>
      </c>
      <c r="E13" s="21">
        <v>2</v>
      </c>
      <c r="F13" s="23" t="s">
        <v>270</v>
      </c>
      <c r="G13" s="24" t="s">
        <v>278</v>
      </c>
      <c r="H13" s="20" t="s">
        <v>268</v>
      </c>
      <c r="I13" s="21">
        <v>5</v>
      </c>
      <c r="J13" s="23" t="s">
        <v>274</v>
      </c>
      <c r="K13" s="24" t="s">
        <v>279</v>
      </c>
      <c r="L13" s="20" t="s">
        <v>270</v>
      </c>
      <c r="M13" s="21">
        <v>2</v>
      </c>
      <c r="N13" s="23" t="s">
        <v>244</v>
      </c>
      <c r="O13" s="23" t="s">
        <v>244</v>
      </c>
      <c r="P13" s="55" t="s">
        <v>244</v>
      </c>
      <c r="Q13" s="55" t="s">
        <v>244</v>
      </c>
      <c r="R13" s="23" t="s">
        <v>276</v>
      </c>
      <c r="S13" s="24" t="s">
        <v>280</v>
      </c>
      <c r="T13" s="20" t="s">
        <v>6</v>
      </c>
      <c r="U13" s="21">
        <v>5</v>
      </c>
      <c r="V13" s="23" t="s">
        <v>281</v>
      </c>
      <c r="W13" s="24" t="s">
        <v>378</v>
      </c>
      <c r="X13" s="20" t="s">
        <v>276</v>
      </c>
      <c r="Y13" s="21">
        <v>7</v>
      </c>
      <c r="Z13" s="25" t="s">
        <v>431</v>
      </c>
      <c r="AA13" s="26" t="s">
        <v>460</v>
      </c>
      <c r="AB13" s="20" t="s">
        <v>6</v>
      </c>
      <c r="AC13" s="21">
        <v>5</v>
      </c>
      <c r="AD13" s="25" t="s">
        <v>434</v>
      </c>
      <c r="AE13" s="26" t="s">
        <v>461</v>
      </c>
      <c r="AF13" s="20" t="s">
        <v>6</v>
      </c>
      <c r="AG13" s="21">
        <v>2</v>
      </c>
    </row>
    <row r="14" spans="1:33" ht="180.5" thickBot="1" x14ac:dyDescent="0.4">
      <c r="A14" s="6" t="s">
        <v>23</v>
      </c>
      <c r="B14" s="23" t="s">
        <v>282</v>
      </c>
      <c r="C14" s="24" t="s">
        <v>297</v>
      </c>
      <c r="D14" s="20" t="s">
        <v>6</v>
      </c>
      <c r="E14" s="21">
        <v>2</v>
      </c>
      <c r="F14" s="23" t="s">
        <v>286</v>
      </c>
      <c r="G14" s="24" t="s">
        <v>298</v>
      </c>
      <c r="H14" s="20" t="s">
        <v>6</v>
      </c>
      <c r="I14" s="21">
        <v>5</v>
      </c>
      <c r="J14" s="23" t="s">
        <v>290</v>
      </c>
      <c r="K14" s="24" t="s">
        <v>299</v>
      </c>
      <c r="L14" s="20" t="s">
        <v>282</v>
      </c>
      <c r="M14" s="21">
        <v>2</v>
      </c>
      <c r="N14" s="23" t="s">
        <v>284</v>
      </c>
      <c r="O14" s="24" t="s">
        <v>300</v>
      </c>
      <c r="P14" s="20" t="s">
        <v>286</v>
      </c>
      <c r="Q14" s="21">
        <v>2</v>
      </c>
      <c r="R14" s="23" t="s">
        <v>293</v>
      </c>
      <c r="S14" s="24" t="s">
        <v>301</v>
      </c>
      <c r="T14" s="20" t="s">
        <v>423</v>
      </c>
      <c r="U14" s="21">
        <v>5</v>
      </c>
      <c r="V14" s="23" t="s">
        <v>159</v>
      </c>
      <c r="W14" s="24" t="s">
        <v>302</v>
      </c>
      <c r="X14" s="20" t="s">
        <v>423</v>
      </c>
      <c r="Y14" s="21">
        <v>5</v>
      </c>
      <c r="Z14" s="25" t="s">
        <v>431</v>
      </c>
      <c r="AA14" s="26" t="s">
        <v>460</v>
      </c>
      <c r="AB14" s="20" t="s">
        <v>6</v>
      </c>
      <c r="AC14" s="21">
        <v>5</v>
      </c>
      <c r="AD14" s="25" t="s">
        <v>434</v>
      </c>
      <c r="AE14" s="26" t="s">
        <v>461</v>
      </c>
      <c r="AF14" s="20" t="s">
        <v>6</v>
      </c>
      <c r="AG14" s="21">
        <v>2</v>
      </c>
    </row>
    <row r="15" spans="1:33" ht="60.5" thickBot="1" x14ac:dyDescent="0.4">
      <c r="A15" s="6" t="s">
        <v>24</v>
      </c>
      <c r="B15" s="23" t="s">
        <v>28</v>
      </c>
      <c r="C15" s="24" t="s">
        <v>303</v>
      </c>
      <c r="D15" s="20" t="s">
        <v>6</v>
      </c>
      <c r="E15" s="21">
        <v>2</v>
      </c>
      <c r="F15" s="23" t="s">
        <v>30</v>
      </c>
      <c r="G15" s="24" t="s">
        <v>304</v>
      </c>
      <c r="H15" s="20" t="s">
        <v>6</v>
      </c>
      <c r="I15" s="21">
        <v>5</v>
      </c>
      <c r="J15" s="23" t="s">
        <v>305</v>
      </c>
      <c r="K15" s="24" t="s">
        <v>306</v>
      </c>
      <c r="L15" s="20" t="s">
        <v>6</v>
      </c>
      <c r="M15" s="21">
        <v>2</v>
      </c>
      <c r="N15" s="23" t="s">
        <v>34</v>
      </c>
      <c r="O15" s="24" t="s">
        <v>307</v>
      </c>
      <c r="P15" s="20" t="s">
        <v>30</v>
      </c>
      <c r="Q15" s="21">
        <v>2</v>
      </c>
      <c r="R15" s="23" t="s">
        <v>36</v>
      </c>
      <c r="S15" s="24" t="s">
        <v>308</v>
      </c>
      <c r="T15" s="20" t="s">
        <v>426</v>
      </c>
      <c r="U15" s="21">
        <v>5</v>
      </c>
      <c r="V15" s="23" t="s">
        <v>309</v>
      </c>
      <c r="W15" s="24" t="s">
        <v>310</v>
      </c>
      <c r="X15" s="20" t="s">
        <v>6</v>
      </c>
      <c r="Y15" s="21">
        <v>5</v>
      </c>
      <c r="Z15" s="25" t="s">
        <v>43</v>
      </c>
      <c r="AA15" s="26" t="s">
        <v>311</v>
      </c>
      <c r="AB15" s="20" t="s">
        <v>309</v>
      </c>
      <c r="AC15" s="21">
        <v>5</v>
      </c>
      <c r="AD15" s="25" t="s">
        <v>312</v>
      </c>
      <c r="AE15" s="26" t="s">
        <v>313</v>
      </c>
      <c r="AF15" s="20" t="s">
        <v>43</v>
      </c>
      <c r="AG15" s="21">
        <v>2</v>
      </c>
    </row>
    <row r="16" spans="1:33" ht="156.5" thickBot="1" x14ac:dyDescent="0.4">
      <c r="A16" s="6" t="s">
        <v>25</v>
      </c>
      <c r="B16" s="23" t="s">
        <v>314</v>
      </c>
      <c r="C16" s="24" t="s">
        <v>329</v>
      </c>
      <c r="D16" s="20" t="s">
        <v>6</v>
      </c>
      <c r="E16" s="21">
        <v>2</v>
      </c>
      <c r="F16" s="23" t="s">
        <v>318</v>
      </c>
      <c r="G16" s="24" t="s">
        <v>330</v>
      </c>
      <c r="H16" s="20" t="s">
        <v>6</v>
      </c>
      <c r="I16" s="21">
        <v>5</v>
      </c>
      <c r="J16" s="23" t="s">
        <v>331</v>
      </c>
      <c r="K16" s="24" t="s">
        <v>332</v>
      </c>
      <c r="L16" s="20" t="s">
        <v>6</v>
      </c>
      <c r="M16" s="21">
        <v>2</v>
      </c>
      <c r="N16" s="23" t="s">
        <v>321</v>
      </c>
      <c r="O16" s="24" t="s">
        <v>333</v>
      </c>
      <c r="P16" s="20" t="s">
        <v>318</v>
      </c>
      <c r="Q16" s="21">
        <v>2</v>
      </c>
      <c r="R16" s="23" t="s">
        <v>323</v>
      </c>
      <c r="S16" s="24" t="s">
        <v>334</v>
      </c>
      <c r="T16" s="20" t="s">
        <v>459</v>
      </c>
      <c r="U16" s="21">
        <v>5</v>
      </c>
      <c r="V16" s="23" t="s">
        <v>335</v>
      </c>
      <c r="W16" s="24" t="s">
        <v>350</v>
      </c>
      <c r="X16" s="20" t="s">
        <v>6</v>
      </c>
      <c r="Y16" s="21">
        <v>5</v>
      </c>
      <c r="Z16" s="25" t="s">
        <v>60</v>
      </c>
      <c r="AA16" s="26" t="s">
        <v>389</v>
      </c>
      <c r="AB16" s="20" t="s">
        <v>6</v>
      </c>
      <c r="AC16" s="21">
        <v>5</v>
      </c>
      <c r="AD16" s="25" t="s">
        <v>62</v>
      </c>
      <c r="AE16" s="26" t="s">
        <v>391</v>
      </c>
      <c r="AF16" s="20" t="s">
        <v>60</v>
      </c>
      <c r="AG16" s="21">
        <v>2</v>
      </c>
    </row>
    <row r="17" spans="1:33" ht="108.5" thickBot="1" x14ac:dyDescent="0.4">
      <c r="A17" s="6" t="s">
        <v>370</v>
      </c>
      <c r="B17" s="23" t="s">
        <v>355</v>
      </c>
      <c r="C17" s="24" t="s">
        <v>356</v>
      </c>
      <c r="D17" s="20" t="s">
        <v>6</v>
      </c>
      <c r="E17" s="21">
        <v>2</v>
      </c>
      <c r="F17" s="23" t="s">
        <v>357</v>
      </c>
      <c r="G17" s="24" t="s">
        <v>358</v>
      </c>
      <c r="H17" s="20" t="s">
        <v>355</v>
      </c>
      <c r="I17" s="21">
        <v>5</v>
      </c>
      <c r="J17" s="23" t="s">
        <v>359</v>
      </c>
      <c r="K17" s="24" t="s">
        <v>360</v>
      </c>
      <c r="L17" s="20" t="s">
        <v>361</v>
      </c>
      <c r="M17" s="21">
        <v>2</v>
      </c>
      <c r="N17" s="23" t="s">
        <v>362</v>
      </c>
      <c r="O17" s="24" t="s">
        <v>363</v>
      </c>
      <c r="P17" s="20" t="s">
        <v>361</v>
      </c>
      <c r="Q17" s="21" t="s">
        <v>364</v>
      </c>
      <c r="R17" s="23" t="s">
        <v>365</v>
      </c>
      <c r="S17" s="24" t="s">
        <v>366</v>
      </c>
      <c r="T17" s="20" t="s">
        <v>367</v>
      </c>
      <c r="U17" s="21">
        <v>5</v>
      </c>
      <c r="V17" s="23" t="s">
        <v>368</v>
      </c>
      <c r="W17" s="24" t="s">
        <v>369</v>
      </c>
      <c r="X17" s="20" t="s">
        <v>361</v>
      </c>
      <c r="Y17" s="21">
        <v>5</v>
      </c>
      <c r="Z17" s="25" t="s">
        <v>397</v>
      </c>
      <c r="AA17" s="26" t="s">
        <v>398</v>
      </c>
      <c r="AB17" s="20" t="s">
        <v>6</v>
      </c>
      <c r="AC17" s="21">
        <v>5</v>
      </c>
      <c r="AD17" s="25" t="s">
        <v>399</v>
      </c>
      <c r="AE17" s="26" t="s">
        <v>400</v>
      </c>
      <c r="AF17" s="20" t="s">
        <v>6</v>
      </c>
      <c r="AG17" s="21">
        <v>1</v>
      </c>
    </row>
    <row r="18" spans="1:33" ht="144.5" thickBot="1" x14ac:dyDescent="0.4">
      <c r="A18" s="6" t="s">
        <v>26</v>
      </c>
      <c r="B18" s="23" t="s">
        <v>338</v>
      </c>
      <c r="C18" s="24" t="s">
        <v>436</v>
      </c>
      <c r="D18" s="20" t="s">
        <v>6</v>
      </c>
      <c r="E18" s="21">
        <v>2</v>
      </c>
      <c r="F18" s="23" t="s">
        <v>342</v>
      </c>
      <c r="G18" s="24" t="s">
        <v>345</v>
      </c>
      <c r="H18" s="20" t="s">
        <v>6</v>
      </c>
      <c r="I18" s="21">
        <v>5</v>
      </c>
      <c r="J18" s="23"/>
      <c r="K18" s="24" t="s">
        <v>438</v>
      </c>
      <c r="L18" s="20" t="s">
        <v>6</v>
      </c>
      <c r="M18" s="21">
        <v>2</v>
      </c>
      <c r="N18" s="23" t="s">
        <v>336</v>
      </c>
      <c r="O18" s="24" t="s">
        <v>437</v>
      </c>
      <c r="P18" s="20" t="s">
        <v>6</v>
      </c>
      <c r="Q18" s="21">
        <v>2</v>
      </c>
      <c r="R18" s="23" t="s">
        <v>443</v>
      </c>
      <c r="S18" s="24" t="s">
        <v>441</v>
      </c>
      <c r="T18" s="20" t="s">
        <v>6</v>
      </c>
      <c r="U18" s="21">
        <v>5</v>
      </c>
      <c r="V18" s="23" t="s">
        <v>340</v>
      </c>
      <c r="W18" s="24" t="s">
        <v>442</v>
      </c>
      <c r="X18" s="20" t="s">
        <v>6</v>
      </c>
      <c r="Y18" s="21">
        <v>5</v>
      </c>
      <c r="Z18" s="25" t="s">
        <v>145</v>
      </c>
      <c r="AA18" s="26" t="s">
        <v>392</v>
      </c>
      <c r="AB18" s="20" t="s">
        <v>6</v>
      </c>
      <c r="AC18" s="21">
        <v>5</v>
      </c>
      <c r="AD18" s="25" t="s">
        <v>147</v>
      </c>
      <c r="AE18" s="26" t="s">
        <v>393</v>
      </c>
      <c r="AF18" s="20" t="s">
        <v>145</v>
      </c>
      <c r="AG18" s="21">
        <v>2</v>
      </c>
    </row>
  </sheetData>
  <sheetProtection algorithmName="SHA-512" hashValue="1XMYeaixD/6cSrMR8wxHRQ2/uUZVMjibYnxvl3F5sZl61zXFcP6MAMhpbr5Y3Hwvq++e8PEhCCEPfrnpLJe5sQ==" saltValue="rskC0/L5RXIn4+AoALa/zQ==" spinCount="100000" sheet="1" objects="1" scenarios="1"/>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G25"/>
  <sheetViews>
    <sheetView workbookViewId="0">
      <selection activeCell="E17" sqref="E16:E17"/>
    </sheetView>
  </sheetViews>
  <sheetFormatPr defaultRowHeight="14.5" x14ac:dyDescent="0.35"/>
  <cols>
    <col min="1" max="1" width="60.81640625" customWidth="1"/>
  </cols>
  <sheetData>
    <row r="1" spans="1:7" x14ac:dyDescent="0.35">
      <c r="A1" t="s">
        <v>11</v>
      </c>
    </row>
    <row r="2" spans="1:7" ht="24" x14ac:dyDescent="0.35">
      <c r="A2" s="52" t="s">
        <v>348</v>
      </c>
    </row>
    <row r="3" spans="1:7" x14ac:dyDescent="0.35">
      <c r="A3" s="52" t="s">
        <v>353</v>
      </c>
    </row>
    <row r="4" spans="1:7" x14ac:dyDescent="0.35">
      <c r="A4" s="52" t="s">
        <v>375</v>
      </c>
    </row>
    <row r="5" spans="1:7" x14ac:dyDescent="0.35">
      <c r="A5" s="52" t="s">
        <v>354</v>
      </c>
    </row>
    <row r="6" spans="1:7" x14ac:dyDescent="0.35">
      <c r="A6" s="52" t="s">
        <v>376</v>
      </c>
    </row>
    <row r="7" spans="1:7" x14ac:dyDescent="0.35">
      <c r="A7" s="52" t="s">
        <v>353</v>
      </c>
    </row>
    <row r="8" spans="1:7" x14ac:dyDescent="0.35">
      <c r="A8" s="52" t="s">
        <v>465</v>
      </c>
    </row>
    <row r="9" spans="1:7" x14ac:dyDescent="0.35">
      <c r="A9" s="52" t="s">
        <v>466</v>
      </c>
    </row>
    <row r="10" spans="1:7" ht="24" x14ac:dyDescent="0.35">
      <c r="A10" s="52" t="s">
        <v>448</v>
      </c>
    </row>
    <row r="11" spans="1:7" ht="15" customHeight="1" x14ac:dyDescent="0.35">
      <c r="A11" s="52" t="s">
        <v>347</v>
      </c>
    </row>
    <row r="15" spans="1:7" x14ac:dyDescent="0.35">
      <c r="G15" s="53"/>
    </row>
    <row r="16" spans="1:7" x14ac:dyDescent="0.35">
      <c r="G16" s="53"/>
    </row>
    <row r="17" spans="7:7" x14ac:dyDescent="0.35">
      <c r="G17" s="53"/>
    </row>
    <row r="18" spans="7:7" x14ac:dyDescent="0.35">
      <c r="G18" s="53"/>
    </row>
    <row r="19" spans="7:7" x14ac:dyDescent="0.35">
      <c r="G19" s="53"/>
    </row>
    <row r="20" spans="7:7" x14ac:dyDescent="0.35">
      <c r="G20" s="53"/>
    </row>
    <row r="21" spans="7:7" x14ac:dyDescent="0.35">
      <c r="G21" s="53"/>
    </row>
    <row r="22" spans="7:7" x14ac:dyDescent="0.35">
      <c r="G22" s="53"/>
    </row>
    <row r="23" spans="7:7" x14ac:dyDescent="0.35">
      <c r="G23" s="53"/>
    </row>
    <row r="24" spans="7:7" x14ac:dyDescent="0.35">
      <c r="G24" s="53"/>
    </row>
    <row r="25" spans="7:7" x14ac:dyDescent="0.35">
      <c r="G25" s="53"/>
    </row>
  </sheetData>
  <sheetProtection algorithmName="SHA-512" hashValue="gwtlKHihxSSx/6a0UTqnoN9q6iHqnX0iQOeZT/1ChijJ2k9vRRC3RXNKLlZyawhMDBaDwbUCe6ako1RNGCou/Q==" saltValue="sA1fmh6W5LnppSroidrfRA==" spinCount="100000" sheet="1" objects="1" scenarios="1"/>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LHSE</Program>
  </documentManagement>
</p:properties>
</file>

<file path=customXml/itemProps1.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B2051B0F-5D05-488F-A2AB-B65400999AA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1dc07978-a652-4acb-8d7f-8cd0e5d595b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Sheet2</vt:lpstr>
      <vt:lpstr>Sheet4</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Vanessa Rugolo</cp:lastModifiedBy>
  <cp:revision/>
  <cp:lastPrinted>2021-09-22T01:18:17Z</cp:lastPrinted>
  <dcterms:created xsi:type="dcterms:W3CDTF">2021-03-19T03:50:52Z</dcterms:created>
  <dcterms:modified xsi:type="dcterms:W3CDTF">2025-03-11T03:57:36Z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