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DC\Teaching and Learning\Academic Services Team (EDS Teaching)\Enrolment Advice\2025 - files locked PW = AUEDC all caps\MHEC LHEC\"/>
    </mc:Choice>
  </mc:AlternateContent>
  <xr:revisionPtr revIDLastSave="0" documentId="13_ncr:1_{AE08281D-28C5-4C52-943C-DCD5AB7A1A4D}" xr6:coauthVersionLast="47" xr6:coauthVersionMax="47" xr10:uidLastSave="{00000000-0000-0000-0000-000000000000}"/>
  <bookViews>
    <workbookView xWindow="20" yWindow="0" windowWidth="19180" windowHeight="10080" xr2:uid="{3E608F24-AE44-4E6B-9808-29A01A2F6EB2}"/>
  </bookViews>
  <sheets>
    <sheet name="Enrolment Advice" sheetId="1" r:id="rId1"/>
    <sheet name="Specialisms" sheetId="2" r:id="rId2"/>
    <sheet name="Elective" sheetId="3" r:id="rId3"/>
  </sheets>
  <definedNames>
    <definedName name="area">Specialisms!$A$2,Specialisms!$A$3</definedName>
    <definedName name="electives">Elective!$A$2:$A$8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1" l="1"/>
  <c r="B40" i="1"/>
  <c r="D40" i="1"/>
  <c r="C40" i="1"/>
  <c r="A40" i="1"/>
  <c r="D35" i="1"/>
  <c r="C35" i="1"/>
  <c r="B35" i="1"/>
  <c r="A35" i="1"/>
  <c r="D21" i="1"/>
  <c r="C21" i="1"/>
  <c r="A21" i="1"/>
</calcChain>
</file>

<file path=xl/sharedStrings.xml><?xml version="1.0" encoding="utf-8"?>
<sst xmlns="http://schemas.openxmlformats.org/spreadsheetml/2006/main" count="192" uniqueCount="148">
  <si>
    <t>English (EXT)</t>
  </si>
  <si>
    <t>Area/ Catalogue</t>
  </si>
  <si>
    <t>Course Name</t>
  </si>
  <si>
    <t>Pre Req</t>
  </si>
  <si>
    <t>Study Period</t>
  </si>
  <si>
    <t>Notes</t>
  </si>
  <si>
    <t xml:space="preserve">CORE </t>
  </si>
  <si>
    <t>EDUC 2054</t>
  </si>
  <si>
    <t>Foundations in Arts Education</t>
  </si>
  <si>
    <t>-</t>
  </si>
  <si>
    <t>SPECIALISM</t>
  </si>
  <si>
    <t>PLACEMENT</t>
  </si>
  <si>
    <t>ELECTIVE</t>
  </si>
  <si>
    <t>EDUC 1102</t>
  </si>
  <si>
    <t>EDUC 1018</t>
  </si>
  <si>
    <t>Design and Technology Education</t>
  </si>
  <si>
    <t>EDUC 2058</t>
  </si>
  <si>
    <t>EDUC 2006</t>
  </si>
  <si>
    <t>Health and Physical Education</t>
  </si>
  <si>
    <t>EDUC 2056</t>
  </si>
  <si>
    <t>Humanities and Social Sciences Education</t>
  </si>
  <si>
    <t>EDUC 2061</t>
  </si>
  <si>
    <t>Teaching and Learning in Aboriginal Education</t>
  </si>
  <si>
    <t>EDUC 2078</t>
  </si>
  <si>
    <r>
      <t>Foundations in Learning and Teaching 2: Creating Positive Learning Environments</t>
    </r>
    <r>
      <rPr>
        <i/>
        <sz val="8"/>
        <color rgb="FF000000"/>
        <rFont val="Calibri"/>
        <family val="2"/>
      </rPr>
      <t xml:space="preserve"> </t>
    </r>
  </si>
  <si>
    <t>EDUC 3055</t>
  </si>
  <si>
    <t>Inclusive Education</t>
  </si>
  <si>
    <t>EDUC 3062</t>
  </si>
  <si>
    <t>EDUC 4224</t>
  </si>
  <si>
    <t>CLICK HERE FOR ELECTIVE OPTIONS</t>
  </si>
  <si>
    <t>EDUC 4239</t>
  </si>
  <si>
    <t>CLICK HERE TO SELECT</t>
  </si>
  <si>
    <t xml:space="preserve"> </t>
  </si>
  <si>
    <t>Arts (EXT)</t>
  </si>
  <si>
    <t>EDUC 2076</t>
  </si>
  <si>
    <t>EDUC 3078</t>
  </si>
  <si>
    <t>EDUC 4227</t>
  </si>
  <si>
    <t>EDUC 2074</t>
  </si>
  <si>
    <t>Italian</t>
  </si>
  <si>
    <t>LANG 1026 OR  LANG 1029</t>
  </si>
  <si>
    <t>LANG 1027 OR  LANG 1028</t>
  </si>
  <si>
    <t>French</t>
  </si>
  <si>
    <t>LANG 1022 or LANG 1024</t>
  </si>
  <si>
    <t>LANG 1023 or LANG 1025</t>
  </si>
  <si>
    <t>Japanese</t>
  </si>
  <si>
    <t>LANG 1034 or LANG 1032</t>
  </si>
  <si>
    <t>Catholic Studies</t>
  </si>
  <si>
    <t>EDUC 1069</t>
  </si>
  <si>
    <t>EDUC 2049</t>
  </si>
  <si>
    <t>EDUC 2063</t>
  </si>
  <si>
    <t>EDUC 4100 - Teaching Children with Disabilities - SP2 (EXT)</t>
  </si>
  <si>
    <t>EDUC 1044</t>
  </si>
  <si>
    <t>Primary Specialism 1 - Dance and Music: Social Dreaming</t>
  </si>
  <si>
    <t>Primary Specialism 2 - Drama and Visual Arts: Story Landscapes</t>
  </si>
  <si>
    <t>Primary Specialism 3 - Production, Presentation and Audience in Arts Education</t>
  </si>
  <si>
    <t>Primary Specialism 2 - Literature &amp; Digital Media</t>
  </si>
  <si>
    <t>Primary Specialisation 1 - Italian 1A or Italian 2A</t>
  </si>
  <si>
    <t>Primary Specialisation 2 - Italian 1B or Italian 2B</t>
  </si>
  <si>
    <t>Primary Specialisation 1 - French 1A or French 2A</t>
  </si>
  <si>
    <t>Primary Specialisation 2 - French 1B or French 2B</t>
  </si>
  <si>
    <t>Primary Specialisation 1 - Japanese 1A or Japanese 2A</t>
  </si>
  <si>
    <t>Primary Specialisation 2 - Japanese 1B or Japanese 2B</t>
  </si>
  <si>
    <t>Mathematics/Science</t>
  </si>
  <si>
    <t>Primary Specialism 3 - Contemporary Catholic Schools 
(intensive in Jan/Feb)</t>
  </si>
  <si>
    <t>EDUC 1069
EDUC 2049</t>
  </si>
  <si>
    <t>EDUC 2092</t>
  </si>
  <si>
    <t>EDUC 3074</t>
  </si>
  <si>
    <t>EDUC 3081</t>
  </si>
  <si>
    <t>Professional Experience 3: Informed Planning (Preschool) *9units</t>
  </si>
  <si>
    <t>EDUC 3069</t>
  </si>
  <si>
    <t>Reconceptualising Early Childhood</t>
  </si>
  <si>
    <t>EDUC 1100</t>
  </si>
  <si>
    <t>Contemporary Contexts of Early Childhood Education</t>
  </si>
  <si>
    <t>Foundations in Learning and Teaching 1: Learning through Play</t>
  </si>
  <si>
    <t>EDUC 1041</t>
  </si>
  <si>
    <t>Children’s Development: Conception to 3 Years</t>
  </si>
  <si>
    <t>EDUC 4245</t>
  </si>
  <si>
    <t>Primary Specialism 1 - Catholic Scriptures: An Introduction</t>
  </si>
  <si>
    <t xml:space="preserve">Primary Specialism 2 - Catholic Theology: An Introduction </t>
  </si>
  <si>
    <t>EDUC 3001</t>
  </si>
  <si>
    <t>Children in Families &amp; Communities</t>
  </si>
  <si>
    <t>EDUC 4222</t>
  </si>
  <si>
    <t>Professional Experience 1: Introduction to Educators' Practices</t>
  </si>
  <si>
    <t>Professional Experience 2: Curriculum and Pedagogy (Early Childhood)</t>
  </si>
  <si>
    <t>EDUC 1112</t>
  </si>
  <si>
    <t>Honours Educational Research: Theory, Literature &amp; Policy</t>
  </si>
  <si>
    <t>Honours Research Methodology: Methods &amp; Ethics</t>
  </si>
  <si>
    <t>English Curriculum: Reading</t>
  </si>
  <si>
    <t>English Curriculum: Text Production</t>
  </si>
  <si>
    <t>ENVT 1013</t>
  </si>
  <si>
    <t xml:space="preserve">MATH 1057 </t>
  </si>
  <si>
    <t>Primary Specialism 2 - Mathematics for Primary Educators 1</t>
  </si>
  <si>
    <t>Primary Specialism 1 - Environment, Society and Climate</t>
  </si>
  <si>
    <t>Primary Specialism 3 - Leading Mathematics in Early Childhood Education</t>
  </si>
  <si>
    <t>Science and Mathematics Education 2 (B-5)</t>
  </si>
  <si>
    <t>Professional Experience 4 (Honours): Inquiry into Practice 
*13.5 units</t>
  </si>
  <si>
    <t>English Curriculum: Language</t>
  </si>
  <si>
    <t xml:space="preserve">
MATH 1057</t>
  </si>
  <si>
    <r>
      <rPr>
        <b/>
        <sz val="9"/>
        <color rgb="FFFF0000"/>
        <rFont val="Calibri"/>
        <family val="2"/>
      </rPr>
      <t>Religious Studies (Catholic Education) students only</t>
    </r>
    <r>
      <rPr>
        <sz val="9"/>
        <color rgb="FF000000"/>
        <rFont val="Calibri"/>
        <family val="2"/>
      </rPr>
      <t xml:space="preserve"> - Required Elective - EDUC 3035 Religious Education for Catholic Schools</t>
    </r>
  </si>
  <si>
    <t>LANG 1029 OR LANG 3012</t>
  </si>
  <si>
    <t>Primary Specialism 3 - Italian 2A or Italian 3A</t>
  </si>
  <si>
    <t>LANG 1031 OR LANG 3006</t>
  </si>
  <si>
    <r>
      <t>Primary Specialism 3 -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Japanese 2A or Japanese 3A</t>
    </r>
  </si>
  <si>
    <t>EDUC 1087</t>
  </si>
  <si>
    <t>Primary Specialism 1 - Teaching Linguistically Diverse Learners</t>
  </si>
  <si>
    <t>LANTITE Self Eval
RRHAN
WWCC</t>
  </si>
  <si>
    <t>Co-req 
EDUC 1044</t>
  </si>
  <si>
    <t>Specialism:</t>
  </si>
  <si>
    <t>Select 1 specialism area above from drop down list for course options</t>
  </si>
  <si>
    <t>Replacing 
EDUC 1106</t>
  </si>
  <si>
    <t>EDUC 1044
EDUC 2058
LANTITE Attempt</t>
  </si>
  <si>
    <t>EDUC 1102
Co-req
EDUC 2092</t>
  </si>
  <si>
    <t>EDUC 1041
Co-req
EDUC 3081</t>
  </si>
  <si>
    <t>All prior courses in yrs 1-3</t>
  </si>
  <si>
    <t>**Intensive in Jan/Feb**</t>
  </si>
  <si>
    <t xml:space="preserve">All prior courses + LANTITE </t>
  </si>
  <si>
    <t>Questions?</t>
  </si>
  <si>
    <t>For any study plan/ program related enquiries:</t>
  </si>
  <si>
    <t>For any placement related enquiries:</t>
  </si>
  <si>
    <t>LANTITE enquiries:</t>
  </si>
  <si>
    <t>EDUC 2093</t>
  </si>
  <si>
    <t>Primary Specialism 3 - Grammar Across the Curriculum</t>
  </si>
  <si>
    <t>Replacing 
EDUC 4243</t>
  </si>
  <si>
    <t>LANTITE@unisa.edu.au</t>
  </si>
  <si>
    <t>EDC-Placement@unisa.edu.au</t>
  </si>
  <si>
    <t>EDC-TeachingLearning@unisa.edu.au</t>
  </si>
  <si>
    <r>
      <t xml:space="preserve">EDUC 4216 - Arts Across the Early Childhood Curriculum - SP2 (EXT)
</t>
    </r>
    <r>
      <rPr>
        <b/>
        <i/>
        <sz val="9"/>
        <color rgb="FF000000"/>
        <rFont val="Calibri"/>
        <family val="2"/>
      </rPr>
      <t>(For Non-Arts Specialism Students Only)</t>
    </r>
  </si>
  <si>
    <t xml:space="preserve">
</t>
  </si>
  <si>
    <t>EDUC 2097</t>
  </si>
  <si>
    <t>LANG 1024 OR SACE:</t>
  </si>
  <si>
    <t xml:space="preserve">Primary Specialism 3 - French 2A or SACE Stage 2 contact EDC-TeachingLearning@unisa.edu.au </t>
  </si>
  <si>
    <t>EDUC 4213 - Peers Relationships &amp; Health - SP7 intensive to be undertaken in 3rd year at latest (Pre-req EDUC 2092)</t>
  </si>
  <si>
    <t>EDUC 3065 - Brain Development in Early Childhood - SP2/SP5 (EXT)</t>
  </si>
  <si>
    <t>EDUC 4208 - Teaching in Rural and Regional Locations - SP2 (EXT)</t>
  </si>
  <si>
    <t>2022 – Semester 1</t>
  </si>
  <si>
    <t>2022 – Semester 2</t>
  </si>
  <si>
    <t>2023 – Semester 1</t>
  </si>
  <si>
    <t>2023 – Semester 2</t>
  </si>
  <si>
    <t>Mathematics and Science 1 (Junior Primary)</t>
  </si>
  <si>
    <t>2024 – Semester 1</t>
  </si>
  <si>
    <t>2024 – Semester 2</t>
  </si>
  <si>
    <t>EDUC 4193</t>
  </si>
  <si>
    <t>Leadership and Advocacy in Early Childhood</t>
  </si>
  <si>
    <t>MHEC/LHEC Bachelor of Early Childhood Education (Honours) Commenced 2021</t>
  </si>
  <si>
    <t>2021 – Semester 1</t>
  </si>
  <si>
    <t>2021 – Semester 2</t>
  </si>
  <si>
    <t>EDUC 3089</t>
  </si>
  <si>
    <t>Mathematics Education (Early Childhood)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</si>
</sst>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6"/>
      <color rgb="FFFF0000"/>
      <name val="Arial Narrow"/>
      <family val="2"/>
    </font>
    <font>
      <b/>
      <sz val="8"/>
      <color theme="1"/>
      <name val="Calibri"/>
      <family val="2"/>
    </font>
    <font>
      <b/>
      <sz val="9"/>
      <color theme="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9"/>
      <color theme="1"/>
      <name val="Calibri"/>
      <family val="2"/>
    </font>
    <font>
      <sz val="8"/>
      <color theme="1"/>
      <name val="Calibri"/>
      <family val="2"/>
    </font>
    <font>
      <i/>
      <sz val="8"/>
      <color rgb="FF000000"/>
      <name val="Calibri"/>
      <family val="2"/>
    </font>
    <font>
      <sz val="8"/>
      <color rgb="FF000000"/>
      <name val="Calibri"/>
      <family val="2"/>
    </font>
    <font>
      <b/>
      <sz val="9"/>
      <color theme="1"/>
      <name val="Calibri"/>
      <family val="2"/>
      <scheme val="minor"/>
    </font>
    <font>
      <sz val="9"/>
      <color rgb="FF000000"/>
      <name val="Times New Roman"/>
      <family val="1"/>
    </font>
    <font>
      <sz val="8"/>
      <name val="Calibri"/>
      <family val="2"/>
      <scheme val="minor"/>
    </font>
    <font>
      <b/>
      <sz val="9"/>
      <color rgb="FFFF0000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9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gradientFill degree="90">
        <stop position="0">
          <color theme="0"/>
        </stop>
        <stop position="1">
          <color rgb="FFFF99FF"/>
        </stop>
      </gradient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85">
    <xf numFmtId="0" fontId="0" fillId="0" borderId="0" xfId="0"/>
    <xf numFmtId="0" fontId="1" fillId="0" borderId="0" xfId="0" applyFont="1" applyAlignment="1">
      <alignment vertical="top" wrapText="1"/>
    </xf>
    <xf numFmtId="0" fontId="7" fillId="0" borderId="4" xfId="0" applyFont="1" applyBorder="1" applyAlignment="1">
      <alignment horizontal="center" vertical="center" wrapText="1"/>
    </xf>
    <xf numFmtId="0" fontId="5" fillId="5" borderId="4" xfId="0" applyFont="1" applyFill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 indent="1"/>
    </xf>
    <xf numFmtId="0" fontId="6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10" fillId="0" borderId="0" xfId="0" applyFont="1"/>
    <xf numFmtId="0" fontId="5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5" xfId="0" applyFont="1" applyBorder="1"/>
    <xf numFmtId="0" fontId="5" fillId="4" borderId="7" xfId="0" applyFont="1" applyFill="1" applyBorder="1" applyAlignment="1">
      <alignment horizontal="left" vertical="top" wrapText="1"/>
    </xf>
    <xf numFmtId="0" fontId="9" fillId="6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6" fillId="3" borderId="7" xfId="0" applyFont="1" applyFill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5" borderId="7" xfId="0" applyFont="1" applyFill="1" applyBorder="1" applyAlignment="1">
      <alignment vertical="center" wrapText="1"/>
    </xf>
    <xf numFmtId="0" fontId="6" fillId="4" borderId="7" xfId="0" applyFont="1" applyFill="1" applyBorder="1" applyAlignment="1">
      <alignment vertical="center" wrapText="1"/>
    </xf>
    <xf numFmtId="0" fontId="6" fillId="7" borderId="7" xfId="0" applyFont="1" applyFill="1" applyBorder="1" applyAlignment="1">
      <alignment vertical="center" wrapText="1"/>
    </xf>
    <xf numFmtId="0" fontId="14" fillId="0" borderId="0" xfId="0" applyFont="1"/>
    <xf numFmtId="0" fontId="14" fillId="8" borderId="0" xfId="0" applyFont="1" applyFill="1" applyAlignment="1">
      <alignment horizontal="right"/>
    </xf>
    <xf numFmtId="0" fontId="5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15" fillId="9" borderId="0" xfId="0" applyFont="1" applyFill="1"/>
    <xf numFmtId="0" fontId="6" fillId="9" borderId="7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  <protection hidden="1"/>
    </xf>
    <xf numFmtId="0" fontId="5" fillId="5" borderId="7" xfId="0" applyFont="1" applyFill="1" applyBorder="1" applyAlignment="1" applyProtection="1">
      <alignment vertical="center" wrapText="1"/>
      <protection hidden="1"/>
    </xf>
    <xf numFmtId="0" fontId="7" fillId="0" borderId="7" xfId="0" applyFont="1" applyBorder="1" applyAlignment="1" applyProtection="1">
      <alignment horizontal="center" vertical="center" wrapText="1"/>
      <protection hidden="1"/>
    </xf>
    <xf numFmtId="0" fontId="9" fillId="6" borderId="7" xfId="0" applyFont="1" applyFill="1" applyBorder="1" applyAlignment="1" applyProtection="1">
      <alignment horizontal="center" vertical="center" wrapText="1"/>
      <protection hidden="1"/>
    </xf>
    <xf numFmtId="0" fontId="5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 hidden="1"/>
    </xf>
    <xf numFmtId="0" fontId="7" fillId="6" borderId="7" xfId="0" applyFont="1" applyFill="1" applyBorder="1" applyAlignment="1" applyProtection="1">
      <alignment horizontal="center" vertical="center" wrapText="1"/>
      <protection locked="0"/>
    </xf>
    <xf numFmtId="0" fontId="7" fillId="6" borderId="7" xfId="0" applyFont="1" applyFill="1" applyBorder="1" applyAlignment="1" applyProtection="1">
      <alignment horizontal="center" vertical="center" wrapText="1"/>
      <protection locked="0" hidden="1"/>
    </xf>
    <xf numFmtId="1" fontId="7" fillId="0" borderId="1" xfId="0" applyNumberFormat="1" applyFont="1" applyBorder="1" applyAlignment="1">
      <alignment horizontal="center" vertical="center" wrapText="1"/>
    </xf>
    <xf numFmtId="1" fontId="7" fillId="0" borderId="7" xfId="0" quotePrefix="1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7" fillId="0" borderId="13" xfId="0" applyFont="1" applyBorder="1"/>
    <xf numFmtId="0" fontId="0" fillId="0" borderId="14" xfId="0" applyBorder="1"/>
    <xf numFmtId="0" fontId="0" fillId="0" borderId="16" xfId="0" applyBorder="1"/>
    <xf numFmtId="0" fontId="18" fillId="0" borderId="0" xfId="1" applyBorder="1"/>
    <xf numFmtId="0" fontId="0" fillId="0" borderId="0" xfId="0" applyBorder="1"/>
    <xf numFmtId="0" fontId="0" fillId="0" borderId="18" xfId="0" applyBorder="1"/>
    <xf numFmtId="0" fontId="14" fillId="0" borderId="17" xfId="0" applyFont="1" applyBorder="1"/>
    <xf numFmtId="0" fontId="14" fillId="0" borderId="0" xfId="0" applyFont="1" applyBorder="1"/>
    <xf numFmtId="0" fontId="18" fillId="0" borderId="12" xfId="1" applyBorder="1"/>
    <xf numFmtId="0" fontId="0" fillId="0" borderId="12" xfId="0" applyBorder="1"/>
    <xf numFmtId="0" fontId="0" fillId="0" borderId="19" xfId="0" applyBorder="1"/>
    <xf numFmtId="0" fontId="16" fillId="0" borderId="0" xfId="0" applyFont="1" applyAlignment="1">
      <alignment horizontal="center" vertical="center"/>
    </xf>
    <xf numFmtId="0" fontId="14" fillId="10" borderId="12" xfId="0" applyFont="1" applyFill="1" applyBorder="1" applyAlignment="1" applyProtection="1">
      <alignment horizontal="center" vertical="center"/>
      <protection locked="0"/>
    </xf>
    <xf numFmtId="0" fontId="5" fillId="7" borderId="10" xfId="0" applyFont="1" applyFill="1" applyBorder="1" applyAlignment="1" applyProtection="1">
      <alignment horizontal="left" vertical="center" wrapText="1"/>
      <protection locked="0"/>
    </xf>
    <xf numFmtId="0" fontId="5" fillId="7" borderId="11" xfId="0" applyFont="1" applyFill="1" applyBorder="1" applyAlignment="1" applyProtection="1">
      <alignment horizontal="left" vertical="center" wrapText="1"/>
      <protection locked="0"/>
    </xf>
    <xf numFmtId="0" fontId="5" fillId="7" borderId="9" xfId="0" applyFont="1" applyFill="1" applyBorder="1" applyAlignment="1" applyProtection="1">
      <alignment horizontal="left" vertical="center" wrapText="1"/>
      <protection locked="0"/>
    </xf>
    <xf numFmtId="0" fontId="14" fillId="0" borderId="17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15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5" fillId="7" borderId="6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study.unisa.edu.au/student-placements-and-internships/teaching-and-education/#requirements" TargetMode="External"/><Relationship Id="rId2" Type="http://schemas.openxmlformats.org/officeDocument/2006/relationships/hyperlink" Target="https://study.unisa.edu.au/student-placements-and-internships/teaching-and-education/#your-commitment" TargetMode="External"/><Relationship Id="rId1" Type="http://schemas.openxmlformats.org/officeDocument/2006/relationships/image" Target="../media/image1.png"/><Relationship Id="rId4" Type="http://schemas.openxmlformats.org/officeDocument/2006/relationships/hyperlink" Target="https://search.unisa.edu.au/s/search.html?collection=study-search&amp;query=EDUC&amp;profile=external&amp;f.Tabs%7Ctab=Degrees+%26+Courses#s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819150</xdr:colOff>
      <xdr:row>1</xdr:row>
      <xdr:rowOff>19050</xdr:rowOff>
    </xdr:from>
    <xdr:to>
      <xdr:col>4</xdr:col>
      <xdr:colOff>561975</xdr:colOff>
      <xdr:row>3</xdr:row>
      <xdr:rowOff>36064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E1596418-556F-4B2E-A221-E7FF3B435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209550"/>
          <a:ext cx="1247775" cy="3980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</xdr:row>
      <xdr:rowOff>57150</xdr:rowOff>
    </xdr:from>
    <xdr:ext cx="4762500" cy="50482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BC30463-0F7F-489C-9567-3925B2D4D97C}"/>
            </a:ext>
          </a:extLst>
        </xdr:cNvPr>
        <xdr:cNvSpPr txBox="1"/>
      </xdr:nvSpPr>
      <xdr:spPr>
        <a:xfrm>
          <a:off x="0" y="247650"/>
          <a:ext cx="4762500" cy="50482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>
              <a:solidFill>
                <a:srgbClr val="FF0000"/>
              </a:solidFill>
              <a:latin typeface="+mn-lt"/>
            </a:rPr>
            <a:t>This structure cannot be altered. If you fail, withdraw or are part-time contact </a:t>
          </a:r>
          <a:br>
            <a:rPr lang="en-US" sz="1100" b="1">
              <a:solidFill>
                <a:srgbClr val="FF0000"/>
              </a:solidFill>
              <a:latin typeface="+mn-lt"/>
            </a:rPr>
          </a:br>
          <a:r>
            <a:rPr lang="en-US" sz="1100" b="1">
              <a:solidFill>
                <a:srgbClr val="0070C0"/>
              </a:solidFill>
              <a:latin typeface="+mn-lt"/>
            </a:rPr>
            <a:t>EDC-TeachingLearning@unisa.edu.au</a:t>
          </a:r>
          <a:r>
            <a:rPr lang="en-US" sz="1100" b="1">
              <a:solidFill>
                <a:srgbClr val="FF0000"/>
              </a:solidFill>
              <a:latin typeface="+mn-lt"/>
            </a:rPr>
            <a:t> for a personalised study plan</a:t>
          </a:r>
        </a:p>
      </xdr:txBody>
    </xdr:sp>
    <xdr:clientData/>
  </xdr:oneCellAnchor>
  <xdr:oneCellAnchor>
    <xdr:from>
      <xdr:col>9</xdr:col>
      <xdr:colOff>257175</xdr:colOff>
      <xdr:row>20</xdr:row>
      <xdr:rowOff>149225</xdr:rowOff>
    </xdr:from>
    <xdr:ext cx="523875" cy="285750"/>
    <xdr:sp macro="" textlink="">
      <xdr:nvSpPr>
        <xdr:cNvPr id="1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8F72EEF-E3AA-4CE2-97D0-3D99AE2F23C2}"/>
            </a:ext>
          </a:extLst>
        </xdr:cNvPr>
        <xdr:cNvSpPr txBox="1"/>
      </xdr:nvSpPr>
      <xdr:spPr>
        <a:xfrm>
          <a:off x="9182100" y="4054475"/>
          <a:ext cx="5238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HERE</a:t>
          </a:r>
          <a:endParaRPr lang="en-US">
            <a:solidFill>
              <a:srgbClr val="0070C0"/>
            </a:solidFill>
            <a:effectLst/>
          </a:endParaRPr>
        </a:p>
        <a:p>
          <a:endParaRPr lang="en-US" sz="1100"/>
        </a:p>
      </xdr:txBody>
    </xdr:sp>
    <xdr:clientData/>
  </xdr:oneCellAnchor>
  <xdr:oneCellAnchor>
    <xdr:from>
      <xdr:col>13</xdr:col>
      <xdr:colOff>180975</xdr:colOff>
      <xdr:row>21</xdr:row>
      <xdr:rowOff>53975</xdr:rowOff>
    </xdr:from>
    <xdr:ext cx="523875" cy="285750"/>
    <xdr:sp macro="" textlink="">
      <xdr:nvSpPr>
        <xdr:cNvPr id="14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4B233ED-D28B-4C67-8AB9-B463398B511F}"/>
            </a:ext>
          </a:extLst>
        </xdr:cNvPr>
        <xdr:cNvSpPr txBox="1"/>
      </xdr:nvSpPr>
      <xdr:spPr>
        <a:xfrm>
          <a:off x="11544300" y="4406900"/>
          <a:ext cx="5238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HERE</a:t>
          </a:r>
          <a:endParaRPr lang="en-US">
            <a:solidFill>
              <a:srgbClr val="0070C0"/>
            </a:solidFill>
            <a:effectLst/>
          </a:endParaRPr>
        </a:p>
        <a:p>
          <a:endParaRPr lang="en-US" sz="1100"/>
        </a:p>
      </xdr:txBody>
    </xdr:sp>
    <xdr:clientData/>
  </xdr:oneCellAnchor>
  <xdr:oneCellAnchor>
    <xdr:from>
      <xdr:col>7</xdr:col>
      <xdr:colOff>247650</xdr:colOff>
      <xdr:row>23</xdr:row>
      <xdr:rowOff>47625</xdr:rowOff>
    </xdr:from>
    <xdr:ext cx="523875" cy="285750"/>
    <xdr:sp macro="" textlink="">
      <xdr:nvSpPr>
        <xdr:cNvPr id="13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3624967-2EC1-4B0E-B0F0-29D85E73724F}"/>
            </a:ext>
          </a:extLst>
        </xdr:cNvPr>
        <xdr:cNvSpPr txBox="1"/>
      </xdr:nvSpPr>
      <xdr:spPr>
        <a:xfrm>
          <a:off x="7858125" y="4895850"/>
          <a:ext cx="5238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HERE</a:t>
          </a:r>
          <a:endParaRPr lang="en-US">
            <a:solidFill>
              <a:srgbClr val="0070C0"/>
            </a:solidFill>
            <a:effectLst/>
          </a:endParaRPr>
        </a:p>
        <a:p>
          <a:endParaRPr lang="en-US" sz="1100"/>
        </a:p>
      </xdr:txBody>
    </xdr:sp>
    <xdr:clientData/>
  </xdr:oneCellAnchor>
  <xdr:oneCellAnchor>
    <xdr:from>
      <xdr:col>6</xdr:col>
      <xdr:colOff>0</xdr:colOff>
      <xdr:row>11</xdr:row>
      <xdr:rowOff>0</xdr:rowOff>
    </xdr:from>
    <xdr:ext cx="5476875" cy="3709092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ED797419-01FE-49D7-9581-C39A30D20F9B}"/>
            </a:ext>
          </a:extLst>
        </xdr:cNvPr>
        <xdr:cNvSpPr txBox="1"/>
      </xdr:nvSpPr>
      <xdr:spPr>
        <a:xfrm>
          <a:off x="7038975" y="2676525"/>
          <a:ext cx="5476875" cy="3709092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r>
            <a:rPr lang="en-US" sz="1100" b="0" i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Notes:</a:t>
          </a:r>
        </a:p>
        <a:p>
          <a:pPr algn="l" eaLnBrk="1" fontAlgn="auto" latinLnBrk="0" hangingPunct="1"/>
          <a:r>
            <a:rPr 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THIS PROGRAM</a:t>
          </a:r>
          <a:r>
            <a:rPr lang="en-US" sz="1100" b="1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SEQUENCE </a:t>
          </a:r>
          <a:r>
            <a:rPr 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CANNOT BE ALTERED </a:t>
          </a:r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If you fail/withdraw from a course or would like to study part time contact Education Futures for an</a:t>
          </a:r>
          <a:r>
            <a:rPr lang="en-U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individualised </a:t>
          </a:r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study plan.</a:t>
          </a:r>
          <a:endParaRPr lang="en-AU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This Study Plan is based on UniSA’s current full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time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program structure.  UniSA reserves the right to vary the program structure and timetable.  </a:t>
          </a:r>
          <a:endParaRPr lang="en-US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UniSA has 7 study periods each calendar year with Study Periods 1, 2 and 3 being the first half of the year (Semester 1) and Study Periods 4, 5, 6 and 7 being the second half of the year (Semester 2). Study Period 7 courses can be scheduled anytime from November to February of the following year. Please refer to the class timetable for exact course dates. </a:t>
          </a:r>
          <a:endParaRPr lang="en-US">
            <a:effectLst/>
          </a:endParaRPr>
        </a:p>
        <a:p>
          <a:pPr algn="l"/>
          <a:endParaRPr lang="en-US" sz="1100" b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Please remember</a:t>
          </a:r>
          <a:r>
            <a:rPr lang="en-US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 pay attention to the notes listed against classes in My Enrolment - only enrol into classes designated to your particular cohort. If no cohorts are listed you can enrol into any class that still has places. </a:t>
          </a:r>
        </a:p>
        <a:p>
          <a:pPr algn="l"/>
          <a:endParaRPr lang="en-US" sz="1100" b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First Year Education programs do not have an Enrolment Advice Session (PEAS)</a:t>
          </a:r>
        </a:p>
        <a:p>
          <a:pPr algn="l"/>
          <a:endParaRPr lang="en-US" sz="1100" b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Whyalla + Mt Gambier students should enrol into the external class if a specific MTG/WHY class is not available</a:t>
          </a:r>
          <a:endParaRPr lang="en-AU">
            <a:effectLst/>
          </a:endParaRPr>
        </a:p>
        <a:p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DC-TeachingLearning@unisa.edu.au" TargetMode="External"/><Relationship Id="rId2" Type="http://schemas.openxmlformats.org/officeDocument/2006/relationships/hyperlink" Target="mailto:EDC-Placement@unisa.edu.au" TargetMode="External"/><Relationship Id="rId1" Type="http://schemas.openxmlformats.org/officeDocument/2006/relationships/hyperlink" Target="mailto:LANTITE@unisa.edu.au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5A9FD-53C9-43F8-B7A3-E5C0D1C9B7F7}">
  <dimension ref="A1:O43"/>
  <sheetViews>
    <sheetView tabSelected="1" topLeftCell="A32" zoomScaleNormal="100" workbookViewId="0">
      <selection activeCell="A46" sqref="A46"/>
    </sheetView>
  </sheetViews>
  <sheetFormatPr defaultRowHeight="14.5" x14ac:dyDescent="0.35"/>
  <cols>
    <col min="1" max="1" width="9.7265625" customWidth="1"/>
    <col min="2" max="2" width="52.26953125" customWidth="1"/>
    <col min="3" max="3" width="13.453125" customWidth="1"/>
    <col min="4" max="4" width="9.81640625" customWidth="1"/>
    <col min="5" max="5" width="11.1796875" bestFit="1" customWidth="1"/>
    <col min="7" max="7" width="9.81640625" customWidth="1"/>
    <col min="8" max="8" width="10.54296875" customWidth="1"/>
  </cols>
  <sheetData>
    <row r="1" spans="1:8" x14ac:dyDescent="0.35">
      <c r="A1" s="74" t="s">
        <v>143</v>
      </c>
      <c r="B1" s="74"/>
      <c r="C1" s="74"/>
      <c r="D1" s="74"/>
      <c r="E1" s="74"/>
    </row>
    <row r="2" spans="1:8" ht="15.75" customHeight="1" x14ac:dyDescent="0.35">
      <c r="A2" s="1"/>
      <c r="B2" s="1"/>
      <c r="C2" s="1"/>
      <c r="D2" s="1"/>
      <c r="E2" s="1"/>
      <c r="F2" s="1"/>
      <c r="G2" s="1"/>
      <c r="H2" s="1"/>
    </row>
    <row r="3" spans="1:8" ht="14.25" customHeight="1" x14ac:dyDescent="0.35">
      <c r="A3" s="1"/>
      <c r="B3" s="1"/>
      <c r="C3" s="1"/>
      <c r="D3" s="1"/>
      <c r="E3" s="1"/>
      <c r="F3" s="1"/>
      <c r="G3" s="1"/>
      <c r="H3" s="1"/>
    </row>
    <row r="4" spans="1:8" ht="15" customHeight="1" x14ac:dyDescent="0.35">
      <c r="A4" s="1"/>
      <c r="B4" s="1"/>
      <c r="C4" s="1"/>
      <c r="D4" s="1"/>
      <c r="E4" s="1"/>
      <c r="F4" s="1"/>
      <c r="G4" s="1"/>
      <c r="H4" s="1"/>
    </row>
    <row r="5" spans="1:8" s="31" customFormat="1" x14ac:dyDescent="0.35">
      <c r="B5" s="32" t="s">
        <v>107</v>
      </c>
      <c r="C5" s="75" t="s">
        <v>31</v>
      </c>
      <c r="D5" s="75"/>
    </row>
    <row r="6" spans="1:8" ht="34.5" customHeight="1" x14ac:dyDescent="0.35">
      <c r="A6" s="25" t="s">
        <v>1</v>
      </c>
      <c r="B6" s="25" t="s">
        <v>2</v>
      </c>
      <c r="C6" s="25" t="s">
        <v>3</v>
      </c>
      <c r="D6" s="25" t="s">
        <v>4</v>
      </c>
      <c r="E6" s="25" t="s">
        <v>5</v>
      </c>
    </row>
    <row r="7" spans="1:8" x14ac:dyDescent="0.35">
      <c r="A7" s="43"/>
      <c r="B7" s="44" t="s">
        <v>144</v>
      </c>
      <c r="C7" s="21"/>
      <c r="D7" s="21"/>
      <c r="E7" s="22"/>
      <c r="G7" s="26"/>
      <c r="H7" s="27" t="s">
        <v>6</v>
      </c>
    </row>
    <row r="8" spans="1:8" x14ac:dyDescent="0.35">
      <c r="A8" s="47" t="s">
        <v>71</v>
      </c>
      <c r="B8" s="38" t="s">
        <v>72</v>
      </c>
      <c r="C8" s="39" t="s">
        <v>9</v>
      </c>
      <c r="D8" s="39">
        <v>2</v>
      </c>
      <c r="E8" s="56"/>
      <c r="G8" s="28"/>
      <c r="H8" s="27" t="s">
        <v>10</v>
      </c>
    </row>
    <row r="9" spans="1:8" x14ac:dyDescent="0.35">
      <c r="A9" s="37" t="s">
        <v>13</v>
      </c>
      <c r="B9" s="38" t="s">
        <v>73</v>
      </c>
      <c r="C9" s="39" t="s">
        <v>9</v>
      </c>
      <c r="D9" s="39">
        <v>2</v>
      </c>
      <c r="E9" s="56"/>
      <c r="G9" s="29"/>
      <c r="H9" s="27" t="s">
        <v>11</v>
      </c>
    </row>
    <row r="10" spans="1:8" ht="31.5" x14ac:dyDescent="0.35">
      <c r="A10" s="23" t="s">
        <v>51</v>
      </c>
      <c r="B10" s="16" t="s">
        <v>82</v>
      </c>
      <c r="C10" s="39" t="s">
        <v>105</v>
      </c>
      <c r="D10" s="39">
        <v>2</v>
      </c>
      <c r="E10" s="56"/>
      <c r="G10" s="30"/>
      <c r="H10" s="27" t="s">
        <v>12</v>
      </c>
    </row>
    <row r="11" spans="1:8" ht="21" x14ac:dyDescent="0.35">
      <c r="A11" s="37" t="s">
        <v>74</v>
      </c>
      <c r="B11" s="38" t="s">
        <v>75</v>
      </c>
      <c r="C11" s="42" t="s">
        <v>106</v>
      </c>
      <c r="D11" s="39">
        <v>2</v>
      </c>
      <c r="E11" s="56"/>
    </row>
    <row r="12" spans="1:8" x14ac:dyDescent="0.35">
      <c r="A12" s="45"/>
      <c r="B12" s="46" t="s">
        <v>145</v>
      </c>
      <c r="C12" s="21"/>
      <c r="D12" s="21"/>
      <c r="E12" s="22"/>
      <c r="G12" s="5"/>
    </row>
    <row r="13" spans="1:8" ht="21" x14ac:dyDescent="0.35">
      <c r="A13" s="52" t="s">
        <v>84</v>
      </c>
      <c r="B13" s="53" t="s">
        <v>96</v>
      </c>
      <c r="C13" s="35" t="s">
        <v>109</v>
      </c>
      <c r="D13" s="35">
        <v>5</v>
      </c>
      <c r="E13" s="56"/>
    </row>
    <row r="14" spans="1:8" x14ac:dyDescent="0.35">
      <c r="A14" s="33" t="s">
        <v>14</v>
      </c>
      <c r="B14" s="34" t="s">
        <v>15</v>
      </c>
      <c r="C14" s="35" t="s">
        <v>9</v>
      </c>
      <c r="D14" s="35">
        <v>5</v>
      </c>
      <c r="E14" s="56"/>
    </row>
    <row r="15" spans="1:8" x14ac:dyDescent="0.35">
      <c r="A15" s="33" t="s">
        <v>79</v>
      </c>
      <c r="B15" s="34" t="s">
        <v>80</v>
      </c>
      <c r="C15" s="35" t="s">
        <v>9</v>
      </c>
      <c r="D15" s="35">
        <v>5</v>
      </c>
      <c r="E15" s="56"/>
    </row>
    <row r="16" spans="1:8" x14ac:dyDescent="0.35">
      <c r="A16" s="41" t="s">
        <v>7</v>
      </c>
      <c r="B16" s="40" t="s">
        <v>8</v>
      </c>
      <c r="C16" s="36" t="s">
        <v>9</v>
      </c>
      <c r="D16" s="36">
        <v>5</v>
      </c>
      <c r="E16" s="56"/>
    </row>
    <row r="17" spans="1:15" x14ac:dyDescent="0.35">
      <c r="A17" s="19"/>
      <c r="B17" s="20" t="s">
        <v>134</v>
      </c>
      <c r="C17" s="21"/>
      <c r="D17" s="21"/>
      <c r="E17" s="22"/>
    </row>
    <row r="18" spans="1:15" x14ac:dyDescent="0.35">
      <c r="A18" s="55" t="s">
        <v>16</v>
      </c>
      <c r="B18" s="53" t="s">
        <v>87</v>
      </c>
      <c r="C18" s="42" t="s">
        <v>84</v>
      </c>
      <c r="D18" s="35">
        <v>2</v>
      </c>
      <c r="E18" s="56"/>
    </row>
    <row r="19" spans="1:15" x14ac:dyDescent="0.35">
      <c r="A19" s="33" t="s">
        <v>17</v>
      </c>
      <c r="B19" s="34" t="s">
        <v>18</v>
      </c>
      <c r="C19" s="35" t="s">
        <v>9</v>
      </c>
      <c r="D19" s="35">
        <v>2</v>
      </c>
      <c r="E19" s="56"/>
    </row>
    <row r="20" spans="1:15" x14ac:dyDescent="0.35">
      <c r="A20" s="33" t="s">
        <v>19</v>
      </c>
      <c r="B20" s="34" t="s">
        <v>20</v>
      </c>
      <c r="C20" s="35" t="s">
        <v>9</v>
      </c>
      <c r="D20" s="35">
        <v>2</v>
      </c>
      <c r="E20" s="56"/>
    </row>
    <row r="21" spans="1:15" ht="35.25" customHeight="1" x14ac:dyDescent="0.35">
      <c r="A21" s="48" t="str">
        <f>VLOOKUP($C$5,Specialisms!1:1048576,2,FALSE)</f>
        <v xml:space="preserve"> </v>
      </c>
      <c r="B21" s="49" t="str">
        <f>VLOOKUP($C$5,Specialisms!1:1048576,3,FALSE)</f>
        <v>Select 1 specialism area above from drop down list for course options</v>
      </c>
      <c r="C21" s="50" t="str">
        <f>VLOOKUP($C$5,Specialisms!1:1048576,4,FALSE)</f>
        <v xml:space="preserve"> </v>
      </c>
      <c r="D21" s="50" t="str">
        <f>VLOOKUP($C$5,Specialisms!1:1048576,5,FALSE)</f>
        <v xml:space="preserve"> </v>
      </c>
      <c r="E21" s="57"/>
    </row>
    <row r="22" spans="1:15" x14ac:dyDescent="0.35">
      <c r="A22" s="19"/>
      <c r="B22" s="20" t="s">
        <v>135</v>
      </c>
      <c r="C22" s="21"/>
      <c r="D22" s="21"/>
      <c r="E22" s="22"/>
    </row>
    <row r="23" spans="1:15" ht="31.5" x14ac:dyDescent="0.35">
      <c r="A23" s="23" t="s">
        <v>65</v>
      </c>
      <c r="B23" s="16" t="s">
        <v>83</v>
      </c>
      <c r="C23" s="35" t="s">
        <v>110</v>
      </c>
      <c r="D23" s="35">
        <v>5</v>
      </c>
      <c r="E23" s="56"/>
    </row>
    <row r="24" spans="1:15" x14ac:dyDescent="0.35">
      <c r="A24" s="33" t="s">
        <v>128</v>
      </c>
      <c r="B24" s="53" t="s">
        <v>138</v>
      </c>
      <c r="C24" s="35"/>
      <c r="D24" s="35">
        <v>5</v>
      </c>
      <c r="E24" s="56"/>
    </row>
    <row r="25" spans="1:15" x14ac:dyDescent="0.35">
      <c r="A25" s="33" t="s">
        <v>21</v>
      </c>
      <c r="B25" s="34" t="s">
        <v>22</v>
      </c>
      <c r="C25" s="35" t="s">
        <v>9</v>
      </c>
      <c r="D25" s="61">
        <v>5</v>
      </c>
      <c r="E25" s="56"/>
    </row>
    <row r="26" spans="1:15" ht="31.5" x14ac:dyDescent="0.35">
      <c r="A26" s="33" t="s">
        <v>23</v>
      </c>
      <c r="B26" s="34" t="s">
        <v>24</v>
      </c>
      <c r="C26" s="35" t="s">
        <v>111</v>
      </c>
      <c r="D26" s="35">
        <v>6</v>
      </c>
      <c r="E26" s="56"/>
    </row>
    <row r="27" spans="1:15" x14ac:dyDescent="0.35">
      <c r="A27" s="19"/>
      <c r="B27" s="20" t="s">
        <v>136</v>
      </c>
      <c r="C27" s="21"/>
      <c r="D27" s="21"/>
      <c r="E27" s="22"/>
    </row>
    <row r="28" spans="1:15" ht="15.5" x14ac:dyDescent="0.35">
      <c r="A28" s="33" t="s">
        <v>66</v>
      </c>
      <c r="B28" s="34" t="s">
        <v>94</v>
      </c>
      <c r="C28" s="35"/>
      <c r="D28" s="35">
        <v>2</v>
      </c>
      <c r="E28" s="56"/>
      <c r="G28" s="63" t="s">
        <v>116</v>
      </c>
      <c r="H28" s="64"/>
      <c r="I28" s="64"/>
      <c r="J28" s="64"/>
      <c r="K28" s="64"/>
      <c r="L28" s="64"/>
      <c r="M28" s="64"/>
      <c r="N28" s="64"/>
      <c r="O28" s="65"/>
    </row>
    <row r="29" spans="1:15" ht="14.25" customHeight="1" x14ac:dyDescent="0.35">
      <c r="A29" s="24" t="s">
        <v>67</v>
      </c>
      <c r="B29" s="14" t="s">
        <v>68</v>
      </c>
      <c r="C29" s="35" t="s">
        <v>65</v>
      </c>
      <c r="D29" s="35">
        <v>2</v>
      </c>
      <c r="E29" s="56"/>
      <c r="G29" s="79" t="s">
        <v>117</v>
      </c>
      <c r="H29" s="80"/>
      <c r="I29" s="80"/>
      <c r="J29" s="80"/>
      <c r="K29" s="80"/>
      <c r="L29" s="66" t="s">
        <v>125</v>
      </c>
      <c r="M29" s="67"/>
      <c r="N29" s="67"/>
      <c r="O29" s="68"/>
    </row>
    <row r="30" spans="1:15" ht="31.5" x14ac:dyDescent="0.35">
      <c r="A30" s="33" t="s">
        <v>69</v>
      </c>
      <c r="B30" s="34" t="s">
        <v>70</v>
      </c>
      <c r="C30" s="35" t="s">
        <v>112</v>
      </c>
      <c r="D30" s="35">
        <v>2</v>
      </c>
      <c r="E30" s="56"/>
      <c r="G30" s="79" t="s">
        <v>118</v>
      </c>
      <c r="H30" s="80"/>
      <c r="I30" s="80"/>
      <c r="J30" s="80"/>
      <c r="K30" s="80"/>
      <c r="L30" s="66" t="s">
        <v>124</v>
      </c>
      <c r="M30" s="67"/>
      <c r="N30" s="67"/>
      <c r="O30" s="68"/>
    </row>
    <row r="31" spans="1:15" x14ac:dyDescent="0.35">
      <c r="A31" s="19"/>
      <c r="B31" s="20" t="s">
        <v>137</v>
      </c>
      <c r="C31" s="21"/>
      <c r="D31" s="21"/>
      <c r="E31" s="22"/>
      <c r="G31" s="69"/>
      <c r="H31" s="70"/>
      <c r="I31" s="70"/>
      <c r="J31" s="70"/>
      <c r="K31" s="70"/>
      <c r="L31" s="67"/>
      <c r="M31" s="67"/>
      <c r="N31" s="67"/>
      <c r="O31" s="68"/>
    </row>
    <row r="32" spans="1:15" ht="18.75" customHeight="1" x14ac:dyDescent="0.35">
      <c r="A32" s="33" t="s">
        <v>146</v>
      </c>
      <c r="B32" s="34" t="s">
        <v>147</v>
      </c>
      <c r="C32" s="35" t="s">
        <v>127</v>
      </c>
      <c r="D32" s="35">
        <v>5</v>
      </c>
      <c r="E32" s="56"/>
      <c r="G32" s="81" t="s">
        <v>119</v>
      </c>
      <c r="H32" s="82"/>
      <c r="I32" s="82"/>
      <c r="J32" s="82"/>
      <c r="K32" s="82"/>
      <c r="L32" s="71" t="s">
        <v>123</v>
      </c>
      <c r="M32" s="72"/>
      <c r="N32" s="72"/>
      <c r="O32" s="73"/>
    </row>
    <row r="33" spans="1:5" x14ac:dyDescent="0.35">
      <c r="A33" s="52" t="s">
        <v>27</v>
      </c>
      <c r="B33" s="53" t="s">
        <v>88</v>
      </c>
      <c r="C33" s="15" t="s">
        <v>16</v>
      </c>
      <c r="D33" s="15">
        <v>5</v>
      </c>
      <c r="E33" s="58"/>
    </row>
    <row r="34" spans="1:5" x14ac:dyDescent="0.35">
      <c r="A34" s="33" t="s">
        <v>25</v>
      </c>
      <c r="B34" s="34" t="s">
        <v>26</v>
      </c>
      <c r="C34" s="15" t="s">
        <v>9</v>
      </c>
      <c r="D34" s="15">
        <v>5</v>
      </c>
      <c r="E34" s="58"/>
    </row>
    <row r="35" spans="1:5" ht="35.15" customHeight="1" x14ac:dyDescent="0.35">
      <c r="A35" s="48" t="str">
        <f>VLOOKUP($C$5,Specialisms!1:1048576,6,FALSE)</f>
        <v xml:space="preserve"> </v>
      </c>
      <c r="B35" s="49" t="str">
        <f>VLOOKUP($C$5,Specialisms!1:1048576,7,FALSE)</f>
        <v>Select 1 specialism area above from drop down list for course options</v>
      </c>
      <c r="C35" s="51" t="str">
        <f>VLOOKUP($C$5,Specialisms!1:1048576,8,FALSE)</f>
        <v xml:space="preserve"> </v>
      </c>
      <c r="D35" s="51" t="str">
        <f>VLOOKUP($C$5,Specialisms!1:1048576,9,FALSE)</f>
        <v xml:space="preserve"> </v>
      </c>
      <c r="E35" s="59"/>
    </row>
    <row r="36" spans="1:5" x14ac:dyDescent="0.35">
      <c r="A36" s="19"/>
      <c r="B36" s="20" t="s">
        <v>139</v>
      </c>
      <c r="C36" s="21"/>
      <c r="D36" s="21"/>
      <c r="E36" s="22"/>
    </row>
    <row r="37" spans="1:5" ht="21" x14ac:dyDescent="0.35">
      <c r="A37" s="52" t="s">
        <v>28</v>
      </c>
      <c r="B37" s="53" t="s">
        <v>85</v>
      </c>
      <c r="C37" s="62" t="s">
        <v>113</v>
      </c>
      <c r="D37" s="54">
        <v>1</v>
      </c>
      <c r="E37" s="56" t="s">
        <v>114</v>
      </c>
    </row>
    <row r="38" spans="1:5" ht="21" x14ac:dyDescent="0.35">
      <c r="A38" s="52" t="s">
        <v>30</v>
      </c>
      <c r="B38" s="53" t="s">
        <v>86</v>
      </c>
      <c r="C38" s="62" t="s">
        <v>113</v>
      </c>
      <c r="D38" s="54">
        <v>2</v>
      </c>
      <c r="E38" s="56"/>
    </row>
    <row r="39" spans="1:5" x14ac:dyDescent="0.35">
      <c r="A39" s="52" t="s">
        <v>141</v>
      </c>
      <c r="B39" s="53" t="s">
        <v>142</v>
      </c>
      <c r="C39" s="54" t="s">
        <v>67</v>
      </c>
      <c r="D39" s="54">
        <v>2</v>
      </c>
      <c r="E39" s="56"/>
    </row>
    <row r="40" spans="1:5" ht="32.25" customHeight="1" x14ac:dyDescent="0.35">
      <c r="A40" s="48" t="str">
        <f>VLOOKUP($C$5,Specialisms!1:1048576,10,FALSE)</f>
        <v xml:space="preserve"> </v>
      </c>
      <c r="B40" s="49" t="str">
        <f>VLOOKUP($C$5,Specialisms!1:1048576,11,FALSE)</f>
        <v>Select 1 specialism area above from drop down list for course options</v>
      </c>
      <c r="C40" s="50" t="str">
        <f>VLOOKUP($C$5,Specialisms!1:1048576,12,FALSE)</f>
        <v xml:space="preserve"> </v>
      </c>
      <c r="D40" s="50" t="str">
        <f>VLOOKUP($C$5,Specialisms!1:1048576,13,FALSE)</f>
        <v xml:space="preserve"> </v>
      </c>
      <c r="E40" s="57"/>
    </row>
    <row r="41" spans="1:5" ht="25" customHeight="1" x14ac:dyDescent="0.35">
      <c r="A41" s="76" t="s">
        <v>29</v>
      </c>
      <c r="B41" s="77"/>
      <c r="C41" s="77"/>
      <c r="D41" s="77"/>
      <c r="E41" s="78"/>
    </row>
    <row r="42" spans="1:5" x14ac:dyDescent="0.35">
      <c r="A42" s="19"/>
      <c r="B42" s="20" t="s">
        <v>140</v>
      </c>
      <c r="C42" s="21"/>
      <c r="D42" s="21"/>
      <c r="E42" s="22"/>
    </row>
    <row r="43" spans="1:5" ht="24" x14ac:dyDescent="0.35">
      <c r="A43" s="23" t="s">
        <v>76</v>
      </c>
      <c r="B43" s="16" t="s">
        <v>95</v>
      </c>
      <c r="C43" s="35" t="s">
        <v>115</v>
      </c>
      <c r="D43" s="35">
        <v>4</v>
      </c>
      <c r="E43" s="56"/>
    </row>
  </sheetData>
  <sheetProtection algorithmName="SHA-512" hashValue="zMX8kqHG1ObV5MsxIhyziTcIKYMpWEG2WlXLogGorOybhluo9mp+94TeUPzx2UdoZjCEZVLplL7MgoRZtO1Hqg==" saltValue="MpJrvNlPEToCKBeP1zV66Q==" spinCount="100000" sheet="1" objects="1" scenarios="1"/>
  <mergeCells count="6">
    <mergeCell ref="A1:E1"/>
    <mergeCell ref="C5:D5"/>
    <mergeCell ref="A41:E41"/>
    <mergeCell ref="G29:K29"/>
    <mergeCell ref="G30:K30"/>
    <mergeCell ref="G32:K32"/>
  </mergeCells>
  <hyperlinks>
    <hyperlink ref="L32" r:id="rId1" xr:uid="{EC7714BF-8175-461B-821C-45F5621000AB}"/>
    <hyperlink ref="L30" r:id="rId2" xr:uid="{3B456AAE-CB02-427C-97B1-132077018FB6}"/>
    <hyperlink ref="L29" r:id="rId3" xr:uid="{72305C14-3BF1-4344-AD73-0C1A36D071E9}"/>
  </hyperlinks>
  <pageMargins left="0.23622047244094491" right="0.23622047244094491" top="0.19685039370078741" bottom="0.19685039370078741" header="0.31496062992125984" footer="0.31496062992125984"/>
  <pageSetup paperSize="9" orientation="portrait" r:id="rId4"/>
  <drawing r:id="rId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E1F7F67-7BB0-4505-AD1A-41AC0CC17597}">
          <x14:formula1>
            <xm:f>Specialisms!$A:$A</xm:f>
          </x14:formula1>
          <xm:sqref>C5</xm:sqref>
        </x14:dataValidation>
        <x14:dataValidation type="list" allowBlank="1" showInputMessage="1" showErrorMessage="1" xr:uid="{CD2128B1-D87A-4B04-8A96-60FC5A308EEA}">
          <x14:formula1>
            <xm:f>Elective!$A$1:$A$8</xm:f>
          </x14:formula1>
          <xm:sqref>A41:E41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53FC3-31FA-4AEF-8316-3ECAE2D7478E}">
  <dimension ref="A1:M8"/>
  <sheetViews>
    <sheetView topLeftCell="A5" workbookViewId="0">
      <selection activeCell="G5" sqref="G5"/>
    </sheetView>
  </sheetViews>
  <sheetFormatPr defaultRowHeight="14.5" x14ac:dyDescent="0.35"/>
  <cols>
    <col min="1" max="1" width="21" bestFit="1" customWidth="1"/>
  </cols>
  <sheetData>
    <row r="1" spans="1:13" x14ac:dyDescent="0.35">
      <c r="A1" t="s">
        <v>31</v>
      </c>
      <c r="B1" t="s">
        <v>32</v>
      </c>
      <c r="C1" t="s">
        <v>108</v>
      </c>
      <c r="D1" t="s">
        <v>32</v>
      </c>
      <c r="E1" t="s">
        <v>32</v>
      </c>
      <c r="F1" t="s">
        <v>32</v>
      </c>
      <c r="G1" t="s">
        <v>108</v>
      </c>
      <c r="H1" t="s">
        <v>32</v>
      </c>
      <c r="I1" t="s">
        <v>32</v>
      </c>
      <c r="J1" t="s">
        <v>32</v>
      </c>
      <c r="K1" t="s">
        <v>108</v>
      </c>
      <c r="L1" t="s">
        <v>32</v>
      </c>
      <c r="M1" t="s">
        <v>32</v>
      </c>
    </row>
    <row r="2" spans="1:13" ht="108.5" thickBot="1" x14ac:dyDescent="0.4">
      <c r="A2" s="13" t="s">
        <v>33</v>
      </c>
      <c r="B2" s="9" t="s">
        <v>34</v>
      </c>
      <c r="C2" s="3" t="s">
        <v>52</v>
      </c>
      <c r="D2" s="2" t="s">
        <v>9</v>
      </c>
      <c r="E2" s="2">
        <v>2</v>
      </c>
      <c r="F2" s="9" t="s">
        <v>35</v>
      </c>
      <c r="G2" s="3" t="s">
        <v>53</v>
      </c>
      <c r="H2" s="2" t="s">
        <v>9</v>
      </c>
      <c r="I2" s="2">
        <v>5</v>
      </c>
      <c r="J2" s="9" t="s">
        <v>36</v>
      </c>
      <c r="K2" s="3" t="s">
        <v>54</v>
      </c>
      <c r="L2" s="2" t="s">
        <v>9</v>
      </c>
      <c r="M2" s="2">
        <v>2</v>
      </c>
    </row>
    <row r="3" spans="1:13" ht="84.5" thickBot="1" x14ac:dyDescent="0.4">
      <c r="A3" s="13" t="s">
        <v>0</v>
      </c>
      <c r="B3" s="11" t="s">
        <v>103</v>
      </c>
      <c r="C3" s="7" t="s">
        <v>104</v>
      </c>
      <c r="D3" s="12" t="s">
        <v>9</v>
      </c>
      <c r="E3" s="60">
        <v>2</v>
      </c>
      <c r="F3" s="11" t="s">
        <v>37</v>
      </c>
      <c r="G3" s="3" t="s">
        <v>55</v>
      </c>
      <c r="H3" s="2" t="s">
        <v>9</v>
      </c>
      <c r="I3" s="2">
        <v>5</v>
      </c>
      <c r="J3" s="11" t="s">
        <v>120</v>
      </c>
      <c r="K3" s="3" t="s">
        <v>121</v>
      </c>
      <c r="L3" s="2" t="s">
        <v>122</v>
      </c>
      <c r="M3" s="2">
        <v>2</v>
      </c>
    </row>
    <row r="4" spans="1:13" ht="72.5" thickBot="1" x14ac:dyDescent="0.4">
      <c r="A4" s="10" t="s">
        <v>38</v>
      </c>
      <c r="B4" s="9" t="s">
        <v>39</v>
      </c>
      <c r="C4" s="3" t="s">
        <v>56</v>
      </c>
      <c r="D4" s="2" t="s">
        <v>9</v>
      </c>
      <c r="E4" s="2">
        <v>2</v>
      </c>
      <c r="F4" s="9" t="s">
        <v>40</v>
      </c>
      <c r="G4" s="3" t="s">
        <v>57</v>
      </c>
      <c r="H4" s="17" t="s">
        <v>39</v>
      </c>
      <c r="I4" s="4">
        <v>5</v>
      </c>
      <c r="J4" s="6" t="s">
        <v>99</v>
      </c>
      <c r="K4" s="7" t="s">
        <v>100</v>
      </c>
      <c r="L4" s="2" t="s">
        <v>9</v>
      </c>
      <c r="M4" s="2">
        <v>2</v>
      </c>
    </row>
    <row r="5" spans="1:13" ht="120.5" thickBot="1" x14ac:dyDescent="0.4">
      <c r="A5" s="10" t="s">
        <v>41</v>
      </c>
      <c r="B5" s="9" t="s">
        <v>42</v>
      </c>
      <c r="C5" s="3" t="s">
        <v>58</v>
      </c>
      <c r="D5" s="2" t="s">
        <v>9</v>
      </c>
      <c r="E5" s="2">
        <v>2</v>
      </c>
      <c r="F5" s="11" t="s">
        <v>43</v>
      </c>
      <c r="G5" s="3" t="s">
        <v>59</v>
      </c>
      <c r="H5" s="17" t="s">
        <v>42</v>
      </c>
      <c r="I5" s="4">
        <v>5</v>
      </c>
      <c r="J5" s="6" t="s">
        <v>129</v>
      </c>
      <c r="K5" s="7" t="s">
        <v>130</v>
      </c>
      <c r="L5" s="2" t="s">
        <v>9</v>
      </c>
      <c r="M5" s="2">
        <v>2</v>
      </c>
    </row>
    <row r="6" spans="1:13" ht="84.5" thickBot="1" x14ac:dyDescent="0.4">
      <c r="A6" s="10" t="s">
        <v>44</v>
      </c>
      <c r="B6" s="9" t="s">
        <v>45</v>
      </c>
      <c r="C6" s="3" t="s">
        <v>60</v>
      </c>
      <c r="D6" s="2" t="s">
        <v>9</v>
      </c>
      <c r="E6" s="2">
        <v>2</v>
      </c>
      <c r="F6" s="11" t="s">
        <v>45</v>
      </c>
      <c r="G6" s="3" t="s">
        <v>61</v>
      </c>
      <c r="H6" s="17" t="s">
        <v>45</v>
      </c>
      <c r="I6" s="12">
        <v>5</v>
      </c>
      <c r="J6" s="6" t="s">
        <v>101</v>
      </c>
      <c r="K6" s="7" t="s">
        <v>102</v>
      </c>
      <c r="L6" s="2" t="s">
        <v>9</v>
      </c>
      <c r="M6" s="2">
        <v>2</v>
      </c>
    </row>
    <row r="7" spans="1:13" ht="84.5" thickBot="1" x14ac:dyDescent="0.4">
      <c r="A7" s="10" t="s">
        <v>62</v>
      </c>
      <c r="B7" s="9" t="s">
        <v>89</v>
      </c>
      <c r="C7" s="3" t="s">
        <v>92</v>
      </c>
      <c r="D7" s="2" t="s">
        <v>9</v>
      </c>
      <c r="E7" s="2">
        <v>2</v>
      </c>
      <c r="F7" s="9" t="s">
        <v>90</v>
      </c>
      <c r="G7" s="3" t="s">
        <v>91</v>
      </c>
      <c r="H7" s="2" t="s">
        <v>9</v>
      </c>
      <c r="I7" s="2">
        <v>5</v>
      </c>
      <c r="J7" s="9" t="s">
        <v>81</v>
      </c>
      <c r="K7" s="3" t="s">
        <v>93</v>
      </c>
      <c r="L7" s="2" t="s">
        <v>97</v>
      </c>
      <c r="M7" s="2">
        <v>2</v>
      </c>
    </row>
    <row r="8" spans="1:13" ht="96.5" thickBot="1" x14ac:dyDescent="0.4">
      <c r="A8" s="10" t="s">
        <v>46</v>
      </c>
      <c r="B8" s="11" t="s">
        <v>47</v>
      </c>
      <c r="C8" s="7" t="s">
        <v>77</v>
      </c>
      <c r="D8" s="2" t="s">
        <v>9</v>
      </c>
      <c r="E8" s="12">
        <v>2</v>
      </c>
      <c r="F8" s="11" t="s">
        <v>48</v>
      </c>
      <c r="G8" s="7" t="s">
        <v>78</v>
      </c>
      <c r="H8" s="8" t="s">
        <v>47</v>
      </c>
      <c r="I8" s="2">
        <v>5</v>
      </c>
      <c r="J8" s="9" t="s">
        <v>49</v>
      </c>
      <c r="K8" s="3" t="s">
        <v>63</v>
      </c>
      <c r="L8" s="2" t="s">
        <v>64</v>
      </c>
      <c r="M8" s="2">
        <v>1</v>
      </c>
    </row>
  </sheetData>
  <sheetProtection algorithmName="SHA-512" hashValue="fbczkGQyfhT4yDMuYxgWGotaXDymvbkxY9Cgs8HSC6qU7YilKVMN85DIQvdYXBquf59rMxyIJrBAQsyE9sY+0g==" saltValue="ldMMqjD5gccdEsY3pKlB4g==" spinCount="100000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3558C-5ED9-48B2-BBA2-2E8092CDBDB9}">
  <dimension ref="A1:A8"/>
  <sheetViews>
    <sheetView workbookViewId="0">
      <selection activeCell="A13" sqref="A13"/>
    </sheetView>
  </sheetViews>
  <sheetFormatPr defaultRowHeight="14.5" x14ac:dyDescent="0.35"/>
  <cols>
    <col min="1" max="1" width="66" customWidth="1"/>
  </cols>
  <sheetData>
    <row r="1" spans="1:1" ht="15" thickBot="1" x14ac:dyDescent="0.4">
      <c r="A1" t="s">
        <v>29</v>
      </c>
    </row>
    <row r="2" spans="1:1" ht="24.5" thickBot="1" x14ac:dyDescent="0.4">
      <c r="A2" s="18" t="s">
        <v>131</v>
      </c>
    </row>
    <row r="3" spans="1:1" ht="15" thickBot="1" x14ac:dyDescent="0.4">
      <c r="A3" s="18" t="s">
        <v>50</v>
      </c>
    </row>
    <row r="4" spans="1:1" ht="24.5" thickBot="1" x14ac:dyDescent="0.4">
      <c r="A4" s="18" t="s">
        <v>126</v>
      </c>
    </row>
    <row r="5" spans="1:1" ht="15" thickBot="1" x14ac:dyDescent="0.4">
      <c r="A5" s="18" t="s">
        <v>132</v>
      </c>
    </row>
    <row r="6" spans="1:1" ht="15" thickBot="1" x14ac:dyDescent="0.4">
      <c r="A6" s="18" t="s">
        <v>133</v>
      </c>
    </row>
    <row r="7" spans="1:1" ht="15" customHeight="1" x14ac:dyDescent="0.35">
      <c r="A7" s="83" t="s">
        <v>98</v>
      </c>
    </row>
    <row r="8" spans="1:1" ht="15" thickBot="1" x14ac:dyDescent="0.4">
      <c r="A8" s="84"/>
    </row>
  </sheetData>
  <sheetProtection algorithmName="SHA-512" hashValue="iz0rEQjPPy0sgCFZg8Bv63TTRjCqF4BSXZS3tQeAMQH5qeBicHf1gw25lveqPCQtt1adzM9OuCdP5zi/1cWV3g==" saltValue="kb/RZAN6oTSXWzcf3alHQw==" spinCount="100000" sheet="1" objects="1" scenarios="1"/>
  <mergeCells count="1">
    <mergeCell ref="A7:A8"/>
  </mergeCells>
  <phoneticPr fontId="12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dc07978-a652-4acb-8d7f-8cd0e5d595b7">2022</Year>
    <Program xmlns="1dc07978-a652-4acb-8d7f-8cd0e5d595b7">MHEC/LHEC</Program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EC8DB89AC5B347AE422349B6302E6F" ma:contentTypeVersion="6" ma:contentTypeDescription="Create a new document." ma:contentTypeScope="" ma:versionID="5bc2ca7d9409011a4dce5239d07c5cf9">
  <xsd:schema xmlns:xsd="http://www.w3.org/2001/XMLSchema" xmlns:xs="http://www.w3.org/2001/XMLSchema" xmlns:p="http://schemas.microsoft.com/office/2006/metadata/properties" xmlns:ns2="1dc07978-a652-4acb-8d7f-8cd0e5d595b7" targetNamespace="http://schemas.microsoft.com/office/2006/metadata/properties" ma:root="true" ma:fieldsID="be41da3a1c2143534ddf10b40e6406a2" ns2:_="">
    <xsd:import namespace="1dc07978-a652-4acb-8d7f-8cd0e5d595b7"/>
    <xsd:element name="properties">
      <xsd:complexType>
        <xsd:sequence>
          <xsd:element name="documentManagement">
            <xsd:complexType>
              <xsd:all>
                <xsd:element ref="ns2:Program" minOccurs="0"/>
                <xsd:element ref="ns2:Year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c07978-a652-4acb-8d7f-8cd0e5d595b7" elementFormDefault="qualified">
    <xsd:import namespace="http://schemas.microsoft.com/office/2006/documentManagement/types"/>
    <xsd:import namespace="http://schemas.microsoft.com/office/infopath/2007/PartnerControls"/>
    <xsd:element name="Program" ma:index="2" nillable="true" ma:displayName="Program" ma:format="Dropdown" ma:internalName="Program">
      <xsd:simpleType>
        <xsd:restriction base="dms:Choice">
          <xsd:enumeration value="MBET - ECE"/>
          <xsd:enumeration value="MBET - Primary"/>
          <xsd:enumeration value="MBET - Primary/Middle"/>
          <xsd:enumeration value="MHEC/LHEC"/>
          <xsd:enumeration value="MHPE/LHPE"/>
          <xsd:enumeration value="LBSY"/>
          <xsd:enumeration value="LHSE"/>
          <xsd:enumeration value="MMET - ECE"/>
          <xsd:enumeration value="MMET - Primary"/>
          <xsd:enumeration value="MMET - Secondary"/>
          <xsd:enumeration value="MMEL"/>
          <xsd:enumeration value="MMTL"/>
        </xsd:restriction>
      </xsd:simpleType>
    </xsd:element>
    <xsd:element name="Year" ma:index="3" nillable="true" ma:displayName="Year" ma:format="Dropdown" ma:internalName="Year">
      <xsd:simpleType>
        <xsd:restriction base="dms:Choice">
          <xsd:enumeration value="2020"/>
          <xsd:enumeration value="2021"/>
          <xsd:enumeration value="2022"/>
          <xsd:enumeration value="2023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051B0F-5D05-488F-A2AB-B65400999AAE}">
  <ds:schemaRefs>
    <ds:schemaRef ds:uri="http://schemas.microsoft.com/office/2006/documentManagement/types"/>
    <ds:schemaRef ds:uri="http://schemas.microsoft.com/office/infopath/2007/PartnerControls"/>
    <ds:schemaRef ds:uri="1dc07978-a652-4acb-8d7f-8cd0e5d595b7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68CDFEF-8383-4773-8764-DD4967007E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c07978-a652-4acb-8d7f-8cd0e5d595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8DBB6FF-F0B4-4B85-BE40-01E7B6CFAE1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Enrolment Advice</vt:lpstr>
      <vt:lpstr>Specialisms</vt:lpstr>
      <vt:lpstr>Elective</vt:lpstr>
      <vt:lpstr>area</vt:lpstr>
      <vt:lpstr>electives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Louisa Armstrong</dc:creator>
  <cp:keywords/>
  <dc:description/>
  <cp:lastModifiedBy>Emma Rogers</cp:lastModifiedBy>
  <cp:revision/>
  <cp:lastPrinted>2021-09-13T02:04:26Z</cp:lastPrinted>
  <dcterms:created xsi:type="dcterms:W3CDTF">2021-03-19T03:50:52Z</dcterms:created>
  <dcterms:modified xsi:type="dcterms:W3CDTF">2024-09-23T02:19:25Z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0x01010036EC8DB89AC5B347AE422349B6302E6F</vt:lpwstr>
  </property>
</Properties>
</file>