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MET SEC\"/>
    </mc:Choice>
  </mc:AlternateContent>
  <xr:revisionPtr revIDLastSave="0" documentId="13_ncr:1_{398D473E-37BB-4427-BD86-46B1C5953BA7}" xr6:coauthVersionLast="47" xr6:coauthVersionMax="47" xr10:uidLastSave="{00000000-0000-0000-0000-000000000000}"/>
  <workbookProtection workbookAlgorithmName="SHA-512" workbookHashValue="ZAo24PGCPcjfOgI1OtkyiEYD6/gTyfe73d4Hr3d+aopzFFY0vRdiiD3KeCC3HhGWKdLmplmIf5Ce7Ul/jMSWEQ==" workbookSaltValue="9gL9Fivmu3lDsi892uaxiw==" workbookSpinCount="100000" lockStructure="1"/>
  <bookViews>
    <workbookView xWindow="-110" yWindow="-110" windowWidth="19420" windowHeight="10300" xr2:uid="{3E608F24-AE44-4E6B-9808-29A01A2F6EB2}"/>
  </bookViews>
  <sheets>
    <sheet name="Enrolment Advice" sheetId="1" r:id="rId1"/>
    <sheet name="Major Learning Areas" sheetId="2" r:id="rId2"/>
    <sheet name="Minor Learning Areas" sheetId="4" r:id="rId3"/>
    <sheet name="Electives" sheetId="5" r:id="rId4"/>
  </sheets>
  <definedNames>
    <definedName name="area">'Major Learning Areas'!$A$2,'Major Learning Areas'!$A$3</definedName>
    <definedName name="electives" localSheetId="3">Electives!$A$2:$A$2</definedName>
    <definedName name="elect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A9" i="1"/>
  <c r="D15" i="1"/>
  <c r="C15" i="1"/>
  <c r="B15" i="1"/>
  <c r="A15" i="1"/>
  <c r="D9" i="1"/>
  <c r="C9" i="1"/>
  <c r="D10" i="1"/>
  <c r="C10" i="1"/>
  <c r="B10" i="1"/>
  <c r="A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Louisa Armstrong</author>
  </authors>
  <commentList>
    <comment ref="A2" authorId="0" shapeId="0" xr:uid="{0191A257-6B9E-4085-9EC9-3CA7FFE1297F}">
      <text>
        <r>
          <rPr>
            <b/>
            <sz val="9"/>
            <color indexed="81"/>
            <rFont val="Tahoma"/>
            <family val="2"/>
          </rPr>
          <t xml:space="preserve">WHAT IS ITVE?
</t>
        </r>
        <r>
          <rPr>
            <sz val="9"/>
            <color indexed="81"/>
            <rFont val="Tahoma"/>
            <family val="2"/>
          </rPr>
          <t xml:space="preserve">
</t>
        </r>
      </text>
    </comment>
  </commentList>
</comments>
</file>

<file path=xl/sharedStrings.xml><?xml version="1.0" encoding="utf-8"?>
<sst xmlns="http://schemas.openxmlformats.org/spreadsheetml/2006/main" count="233" uniqueCount="129">
  <si>
    <t>Major Learning Area</t>
  </si>
  <si>
    <t>Humanities</t>
  </si>
  <si>
    <t>Minor Learning Area</t>
  </si>
  <si>
    <t>Outdoor Education (requires prior knowledge)</t>
  </si>
  <si>
    <t>Area/ Catalogue</t>
  </si>
  <si>
    <t>Course</t>
  </si>
  <si>
    <t>Pre Req</t>
  </si>
  <si>
    <t>Study Period</t>
  </si>
  <si>
    <t>Notes</t>
  </si>
  <si>
    <t xml:space="preserve">CORE </t>
  </si>
  <si>
    <t>SPECIALISM</t>
  </si>
  <si>
    <t>PLACEMENT</t>
  </si>
  <si>
    <t>EDUC 5269</t>
  </si>
  <si>
    <t>Middle Years of Schooling</t>
  </si>
  <si>
    <t>-</t>
  </si>
  <si>
    <t>ELECTIVE</t>
  </si>
  <si>
    <t>EDUC 5152</t>
  </si>
  <si>
    <t>Curriculum, Pedagogy and Democracy</t>
  </si>
  <si>
    <t>EDUC 5271</t>
  </si>
  <si>
    <t>Reflexive Practice &amp; Professional Experience 1 *9units*</t>
  </si>
  <si>
    <t>9units Learning Area courses</t>
  </si>
  <si>
    <t>EDUC 5268</t>
  </si>
  <si>
    <t>Middle Schooling Pedagogies</t>
  </si>
  <si>
    <t>EDUC 5249</t>
  </si>
  <si>
    <t>Critical Perspectives of Education</t>
  </si>
  <si>
    <t>EDUC 5261</t>
  </si>
  <si>
    <t>Foundations of Learning and Development: A Child Centered Approach</t>
  </si>
  <si>
    <t>CLICK HERE TO SELECT</t>
  </si>
  <si>
    <t xml:space="preserve"> </t>
  </si>
  <si>
    <t>select Major Learning Area from drop down list above for course options</t>
  </si>
  <si>
    <t>Arts</t>
  </si>
  <si>
    <t>EDUC 5143</t>
  </si>
  <si>
    <t>Foundations for Specialist Arts Educators</t>
  </si>
  <si>
    <t>EDUC 5144</t>
  </si>
  <si>
    <t>Planning &amp; Teaching for Effecive Arts Learning</t>
  </si>
  <si>
    <t>EDUC 5145</t>
  </si>
  <si>
    <t>Professional Learning in Arts Education</t>
  </si>
  <si>
    <t>English</t>
  </si>
  <si>
    <t>EDUC 5163</t>
  </si>
  <si>
    <t>English for Secondary Teaching 1</t>
  </si>
  <si>
    <t>EDUC 5164</t>
  </si>
  <si>
    <t>English for Secondary Teaching 2</t>
  </si>
  <si>
    <t>EDUC 5165</t>
  </si>
  <si>
    <t>English for Secondary Teaching 3</t>
  </si>
  <si>
    <t>EDUC 5167</t>
  </si>
  <si>
    <t>Health &amp; Physical Education For Secondary Teaching 1</t>
  </si>
  <si>
    <t>EDUC 5168</t>
  </si>
  <si>
    <t>Health &amp; Physical Education For Secondary Teaching 2</t>
  </si>
  <si>
    <t>Health &amp; Physical Education For Secondary Teaching 3</t>
  </si>
  <si>
    <t>EDUC 5171</t>
  </si>
  <si>
    <t>Humanities and Social Sciences for Secondary Teaching 1</t>
  </si>
  <si>
    <t>EDUC 5172</t>
  </si>
  <si>
    <t>Humanities and Social Sciences for Secondary Teaching 2</t>
  </si>
  <si>
    <t>EDUC 5173</t>
  </si>
  <si>
    <t>Humanities and Social Sciences for Secondary Teaching 3</t>
  </si>
  <si>
    <t>Languages</t>
  </si>
  <si>
    <t>EDUC 5284</t>
  </si>
  <si>
    <t>Learning and New Language and Culture</t>
  </si>
  <si>
    <t>EDUC 5176</t>
  </si>
  <si>
    <t>Interactions for Languages Education</t>
  </si>
  <si>
    <t>EDUC 5153</t>
  </si>
  <si>
    <t>Curriculum Development for Languages Education</t>
  </si>
  <si>
    <t>Maths</t>
  </si>
  <si>
    <t>EDUC 5184</t>
  </si>
  <si>
    <t>Mathematics for Secondary Teaching 1</t>
  </si>
  <si>
    <t>EDUC 5194</t>
  </si>
  <si>
    <t>Science and Mathematics Curriculum for Senior Secondary</t>
  </si>
  <si>
    <t>EDUC 5292</t>
  </si>
  <si>
    <t>Mathematics for Secondary Teaching 2</t>
  </si>
  <si>
    <t>Science</t>
  </si>
  <si>
    <t>EDUC 5197</t>
  </si>
  <si>
    <t>Science for Secondary Teaching 1</t>
  </si>
  <si>
    <t>EDUC 5193</t>
  </si>
  <si>
    <t>Science for Secondary Teaching 2</t>
  </si>
  <si>
    <t>select Minor Learning Area from drop down list above for course options</t>
  </si>
  <si>
    <t>Arts (requires prior knowledge)</t>
  </si>
  <si>
    <t>English (requires prior knowledge)</t>
  </si>
  <si>
    <t>Humanities (requires prior knowledge)</t>
  </si>
  <si>
    <t>Languages (requires prior knowledge)</t>
  </si>
  <si>
    <t>Maths (requires prior knowledge)</t>
  </si>
  <si>
    <t>Science (requires prior knowledge)</t>
  </si>
  <si>
    <t>EDUC 5290</t>
  </si>
  <si>
    <t>Outdoor &amp; Environmental Education Pedagogy 1 - Middle Years</t>
  </si>
  <si>
    <t>EDUC 5291</t>
  </si>
  <si>
    <t>Outdoor &amp; Environmental Education Pedagogy 2 - Senior Years</t>
  </si>
  <si>
    <t>ITVE (no prior knowledge required)</t>
  </si>
  <si>
    <t>EDUC 5175</t>
  </si>
  <si>
    <t>Integrated Teaching and Mentoring in Schools, Communities and Workplaces</t>
  </si>
  <si>
    <t>EDUC 5283</t>
  </si>
  <si>
    <t>Integrated Teaching and Vocational Education in Schools</t>
  </si>
  <si>
    <t>TESOL (no prior knowledge required)</t>
  </si>
  <si>
    <t>EDUC 5199</t>
  </si>
  <si>
    <t>TESOL Approaches &amp; Strategies</t>
  </si>
  <si>
    <t>EDUC 5154</t>
  </si>
  <si>
    <t>Curriculum Development in TESOL</t>
  </si>
  <si>
    <t>Islamic Studies (no prior knowledge required)</t>
  </si>
  <si>
    <t>EDUC 5262</t>
  </si>
  <si>
    <t>Islamic Pedagogy: Principles and Praxis</t>
  </si>
  <si>
    <t>What is the ITVE Minor? Click here</t>
  </si>
  <si>
    <t>EDUC 5280</t>
  </si>
  <si>
    <t>Islamic Pedagogy: Managing Learning Envrionments</t>
  </si>
  <si>
    <t>EDUC 5169</t>
  </si>
  <si>
    <t>**Intensive in Jan**</t>
  </si>
  <si>
    <t>**Intensive in Feb**</t>
  </si>
  <si>
    <t xml:space="preserve">**Intensive in Jan** </t>
  </si>
  <si>
    <t>SELECT 1 ELECTIVE FROM DROP DOWN LIST</t>
  </si>
  <si>
    <t>2025 – Semester 1</t>
  </si>
  <si>
    <t>2025 – Semester 2</t>
  </si>
  <si>
    <t>Questions?</t>
  </si>
  <si>
    <t>For any study plan/ program related enquiries:</t>
  </si>
  <si>
    <t>EDC-TeachingLearning@unisa.edu.au</t>
  </si>
  <si>
    <t>For any placement related enquiries:</t>
  </si>
  <si>
    <t>EDC-Placement@unisa.edu.au</t>
  </si>
  <si>
    <t>LANTITE enquiries:</t>
  </si>
  <si>
    <t>LANTITE@unisa.edu.au</t>
  </si>
  <si>
    <t>Health &amp; Physical Education 
(with required HPE elective)</t>
  </si>
  <si>
    <t>INFS 5140 - Readers’ Advisory and Collections (EXT)  SP1 only</t>
  </si>
  <si>
    <t xml:space="preserve"> 2025 COMMENCING MMET Master of Teaching (Secondary) 2 YEARS</t>
  </si>
  <si>
    <r>
      <t xml:space="preserve">EDUC 5175 - Integrated Teaching and Mentoring in Schools, Communities and Workplaces (EXT)  SP2
</t>
    </r>
    <r>
      <rPr>
        <b/>
        <sz val="8"/>
        <color rgb="FF000000"/>
        <rFont val="Calibri"/>
        <family val="2"/>
      </rPr>
      <t>(only Available as elective if not already doing ITVE minor)</t>
    </r>
  </si>
  <si>
    <r>
      <t xml:space="preserve">EDUC 5180 - Learning English as an Additional Language (INT or EXT) SP2 </t>
    </r>
    <r>
      <rPr>
        <b/>
        <i/>
        <sz val="8"/>
        <color rgb="FF000000"/>
        <rFont val="Calibri"/>
        <family val="2"/>
      </rPr>
      <t>(Recommended for TESOL minor students)</t>
    </r>
  </si>
  <si>
    <r>
      <t xml:space="preserve">EDUC 5283 - Integrated Teaching and Vocational Education in Schools (EXT) SP1 </t>
    </r>
    <r>
      <rPr>
        <b/>
        <sz val="8"/>
        <color theme="1"/>
        <rFont val="Calibri"/>
        <family val="2"/>
        <scheme val="minor"/>
      </rPr>
      <t>(only available as elective if not already doing ITVE minor)</t>
    </r>
  </si>
  <si>
    <r>
      <t xml:space="preserve">EDUC 5262 - Islamic Pedagogy: Principles and Praxis (EXT) SP2 </t>
    </r>
    <r>
      <rPr>
        <b/>
        <sz val="8"/>
        <color rgb="FF000000"/>
        <rFont val="Calibri"/>
        <family val="2"/>
      </rPr>
      <t>(only available as elective if not already doing Islamic Pedgagogies minor)</t>
    </r>
    <r>
      <rPr>
        <sz val="9"/>
        <color rgb="FF000000"/>
        <rFont val="Calibri"/>
        <family val="2"/>
      </rPr>
      <t xml:space="preserve"> </t>
    </r>
  </si>
  <si>
    <r>
      <t xml:space="preserve">EDUC 5141 - </t>
    </r>
    <r>
      <rPr>
        <u/>
        <sz val="9"/>
        <color rgb="FF000000"/>
        <rFont val="Calibri"/>
        <family val="2"/>
      </rPr>
      <t xml:space="preserve">Required Elective for </t>
    </r>
    <r>
      <rPr>
        <b/>
        <u/>
        <sz val="9"/>
        <color rgb="FF000000"/>
        <rFont val="Calibri"/>
        <family val="2"/>
      </rPr>
      <t xml:space="preserve">HPE major only </t>
    </r>
    <r>
      <rPr>
        <sz val="9"/>
        <color rgb="FF000000"/>
        <rFont val="Calibri"/>
        <family val="2"/>
      </rPr>
      <t>- Advanced Pedagogies in HPE (SP2)</t>
    </r>
  </si>
  <si>
    <t>EDUC 5239 - Online Learning Communities: Formal and Informal (EXT) SP2</t>
  </si>
  <si>
    <t>EDUC 5243 - Introduction to Digital Learning (EXT) SP6</t>
  </si>
  <si>
    <t>EDUC 5218 - International Comparative Studies in Education (INT, MAG) SP5</t>
  </si>
  <si>
    <t xml:space="preserve"> **Intensive 
in Jan plus camp 28 Jan to 31 Jan**</t>
  </si>
  <si>
    <t>Major Learning area must be what you were admitted into the program with or confirm with EDC-TeachingLearning@unisa.edu.au</t>
  </si>
  <si>
    <r>
      <rPr>
        <b/>
        <sz val="16"/>
        <color rgb="FF000000"/>
        <rFont val="Calibri"/>
        <family val="2"/>
      </rPr>
      <t>IMPORTANT NOTICE:</t>
    </r>
    <r>
      <rPr>
        <sz val="11"/>
        <color rgb="FF000000"/>
        <rFont val="Calibri"/>
        <family val="2"/>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</si>
</sst>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b/>
      <sz val="9"/>
      <color theme="1"/>
      <name val="Calibri"/>
      <family val="2"/>
      <scheme val="minor"/>
    </font>
    <font>
      <b/>
      <sz val="11"/>
      <color theme="1"/>
      <name val="Calibri"/>
      <family val="2"/>
      <scheme val="minor"/>
    </font>
    <font>
      <b/>
      <sz val="8"/>
      <color theme="1"/>
      <name val="Calibri"/>
      <family val="2"/>
      <scheme val="minor"/>
    </font>
    <font>
      <b/>
      <sz val="8"/>
      <color rgb="FF000000"/>
      <name val="Calibri"/>
      <family val="2"/>
    </font>
    <font>
      <u/>
      <sz val="9"/>
      <color rgb="FF000000"/>
      <name val="Calibri"/>
      <family val="2"/>
    </font>
    <font>
      <sz val="9"/>
      <color indexed="81"/>
      <name val="Tahoma"/>
      <family val="2"/>
    </font>
    <font>
      <b/>
      <sz val="9"/>
      <color indexed="81"/>
      <name val="Tahoma"/>
      <family val="2"/>
    </font>
    <font>
      <sz val="8"/>
      <color theme="1"/>
      <name val="Calibri"/>
      <family val="2"/>
      <scheme val="minor"/>
    </font>
    <font>
      <b/>
      <u/>
      <sz val="9"/>
      <color rgb="FF000000"/>
      <name val="Calibri"/>
      <family val="2"/>
    </font>
    <font>
      <b/>
      <i/>
      <sz val="8"/>
      <color rgb="FF000000"/>
      <name val="Calibri"/>
      <family val="2"/>
    </font>
    <font>
      <u/>
      <sz val="11"/>
      <color theme="10"/>
      <name val="Calibri"/>
      <family val="2"/>
      <scheme val="minor"/>
    </font>
    <font>
      <b/>
      <sz val="12"/>
      <color theme="1"/>
      <name val="Calibri"/>
      <family val="2"/>
      <scheme val="minor"/>
    </font>
    <font>
      <sz val="8"/>
      <color rgb="FF000000"/>
      <name val="Calibri"/>
      <family val="2"/>
    </font>
    <font>
      <sz val="11"/>
      <color rgb="FF000000"/>
      <name val="Calibri"/>
      <family val="2"/>
    </font>
    <font>
      <b/>
      <sz val="16"/>
      <color rgb="FF000000"/>
      <name val="Calibri"/>
      <family val="2"/>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E5B8B7"/>
        <bgColor indexed="64"/>
      </patternFill>
    </fill>
    <fill>
      <gradientFill degree="90">
        <stop position="0">
          <color theme="0"/>
        </stop>
        <stop position="1">
          <color rgb="FFFF99FF"/>
        </stop>
      </gradient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104">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6"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9" fillId="0" borderId="0" xfId="0" applyFont="1"/>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5" xfId="0" applyFont="1" applyBorder="1"/>
    <xf numFmtId="0" fontId="6" fillId="5" borderId="7" xfId="0" applyFont="1" applyFill="1" applyBorder="1" applyAlignment="1">
      <alignment vertical="center" wrapText="1"/>
    </xf>
    <xf numFmtId="0" fontId="6" fillId="0" borderId="3" xfId="0" applyFont="1" applyBorder="1" applyAlignment="1">
      <alignment horizontal="center" vertical="center" wrapText="1"/>
    </xf>
    <xf numFmtId="0" fontId="8" fillId="2"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5" borderId="7" xfId="0" applyFont="1" applyFill="1" applyBorder="1" applyAlignment="1">
      <alignment vertical="center" wrapText="1"/>
    </xf>
    <xf numFmtId="0" fontId="7" fillId="4" borderId="7" xfId="0" applyFont="1" applyFill="1" applyBorder="1" applyAlignment="1">
      <alignment vertical="center" wrapText="1"/>
    </xf>
    <xf numFmtId="0" fontId="7" fillId="6" borderId="7" xfId="0" applyFont="1" applyFill="1" applyBorder="1" applyAlignment="1">
      <alignment vertical="center" wrapText="1"/>
    </xf>
    <xf numFmtId="0" fontId="10" fillId="0" borderId="0" xfId="0" applyFont="1"/>
    <xf numFmtId="0" fontId="10" fillId="8" borderId="0" xfId="0" applyFont="1" applyFill="1" applyAlignment="1">
      <alignment horizontal="right"/>
    </xf>
    <xf numFmtId="0" fontId="6" fillId="3" borderId="7" xfId="0" applyFont="1" applyFill="1" applyBorder="1" applyAlignment="1">
      <alignment horizontal="center" vertical="center" wrapText="1"/>
    </xf>
    <xf numFmtId="0" fontId="6" fillId="3" borderId="7" xfId="0" applyFont="1" applyFill="1" applyBorder="1" applyAlignment="1">
      <alignment vertical="center" wrapText="1"/>
    </xf>
    <xf numFmtId="0" fontId="8" fillId="0" borderId="7" xfId="0" applyFont="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7" fillId="0" borderId="0" xfId="0" applyFont="1" applyBorder="1" applyAlignment="1">
      <alignment vertical="center" wrapText="1"/>
    </xf>
    <xf numFmtId="0" fontId="3"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6" borderId="1" xfId="0" applyFont="1" applyFill="1" applyBorder="1" applyAlignment="1">
      <alignment vertical="center" wrapText="1"/>
    </xf>
    <xf numFmtId="0" fontId="7" fillId="9" borderId="1" xfId="0" applyFont="1" applyFill="1" applyBorder="1" applyAlignment="1">
      <alignment horizontal="center" vertical="center" wrapText="1"/>
    </xf>
    <xf numFmtId="0" fontId="6" fillId="9" borderId="2" xfId="0" applyFont="1" applyFill="1" applyBorder="1" applyAlignment="1">
      <alignment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vertical="center" wrapText="1"/>
    </xf>
    <xf numFmtId="0" fontId="6" fillId="9" borderId="1" xfId="0" applyFont="1" applyFill="1" applyBorder="1" applyAlignment="1">
      <alignment horizontal="center" vertical="center" wrapText="1"/>
    </xf>
    <xf numFmtId="0" fontId="9" fillId="0" borderId="0" xfId="0" applyFont="1" applyFill="1" applyBorder="1"/>
    <xf numFmtId="0" fontId="8" fillId="0"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6" fillId="9" borderId="14" xfId="0" applyFont="1" applyFill="1" applyBorder="1" applyAlignment="1">
      <alignment vertical="center" wrapText="1"/>
    </xf>
    <xf numFmtId="0" fontId="6" fillId="9"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4" xfId="0" applyBorder="1"/>
    <xf numFmtId="0" fontId="0" fillId="0" borderId="1" xfId="0" applyBorder="1"/>
    <xf numFmtId="0" fontId="6" fillId="9"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Alignment="1"/>
    <xf numFmtId="0" fontId="6" fillId="5" borderId="7" xfId="0" applyFont="1" applyFill="1" applyBorder="1" applyAlignment="1" applyProtection="1">
      <alignment vertical="center" wrapText="1"/>
      <protection hidden="1"/>
    </xf>
    <xf numFmtId="0" fontId="8" fillId="0" borderId="7" xfId="0" applyFont="1" applyBorder="1" applyAlignment="1" applyProtection="1">
      <alignment horizontal="center" vertical="center" wrapText="1"/>
      <protection hidden="1"/>
    </xf>
    <xf numFmtId="0" fontId="7" fillId="9" borderId="7" xfId="0" applyFont="1" applyFill="1" applyBorder="1" applyAlignment="1" applyProtection="1">
      <alignment horizontal="center" vertical="center" wrapText="1"/>
      <protection hidden="1"/>
    </xf>
    <xf numFmtId="0" fontId="6" fillId="9" borderId="7" xfId="0" applyFont="1" applyFill="1" applyBorder="1" applyAlignment="1" applyProtection="1">
      <alignment vertical="center" wrapText="1"/>
      <protection hidden="1"/>
    </xf>
    <xf numFmtId="0" fontId="7" fillId="7" borderId="7" xfId="0" applyFont="1" applyFill="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locked="0" hidden="1"/>
    </xf>
    <xf numFmtId="0" fontId="8" fillId="0" borderId="8" xfId="0" applyFont="1" applyBorder="1" applyAlignment="1" applyProtection="1">
      <alignment vertical="center" wrapText="1"/>
      <protection locked="0"/>
    </xf>
    <xf numFmtId="0" fontId="8" fillId="0" borderId="8"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6" fillId="0" borderId="1" xfId="0" applyFont="1" applyBorder="1" applyAlignment="1">
      <alignment vertical="center" wrapText="1"/>
    </xf>
    <xf numFmtId="0" fontId="8" fillId="0" borderId="1" xfId="0" applyFont="1" applyFill="1" applyBorder="1" applyAlignment="1">
      <alignment horizontal="center" vertical="center" wrapText="1"/>
    </xf>
    <xf numFmtId="0" fontId="9" fillId="0" borderId="0" xfId="0" applyFont="1" applyAlignment="1">
      <alignment wrapText="1"/>
    </xf>
    <xf numFmtId="0" fontId="20" fillId="0" borderId="10" xfId="0" applyFont="1" applyBorder="1"/>
    <xf numFmtId="0" fontId="0" fillId="0" borderId="11" xfId="0" applyBorder="1"/>
    <xf numFmtId="0" fontId="0" fillId="0" borderId="15" xfId="0" applyBorder="1"/>
    <xf numFmtId="0" fontId="19" fillId="0" borderId="0" xfId="1" applyBorder="1"/>
    <xf numFmtId="0" fontId="0" fillId="0" borderId="16" xfId="0" applyBorder="1"/>
    <xf numFmtId="0" fontId="10" fillId="0" borderId="13" xfId="0" applyFont="1" applyBorder="1"/>
    <xf numFmtId="0" fontId="19" fillId="0" borderId="9" xfId="1" applyBorder="1"/>
    <xf numFmtId="0" fontId="0" fillId="0" borderId="9" xfId="0" applyBorder="1"/>
    <xf numFmtId="0" fontId="0" fillId="0" borderId="17" xfId="0" applyBorder="1"/>
    <xf numFmtId="0" fontId="21" fillId="0" borderId="6" xfId="0" applyFont="1" applyFill="1" applyBorder="1" applyAlignment="1">
      <alignment horizontal="center" vertical="center" wrapText="1"/>
    </xf>
    <xf numFmtId="0" fontId="21" fillId="0" borderId="3" xfId="0"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8" xfId="0" applyFont="1" applyFill="1" applyBorder="1" applyAlignment="1">
      <alignment vertical="center" wrapText="1"/>
    </xf>
    <xf numFmtId="0" fontId="8" fillId="0" borderId="18" xfId="0" applyFont="1" applyBorder="1" applyAlignment="1">
      <alignment horizontal="center" vertical="center" wrapText="1"/>
    </xf>
    <xf numFmtId="0" fontId="8" fillId="0" borderId="15" xfId="0" applyFont="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Alignment="1"/>
    <xf numFmtId="0" fontId="10" fillId="0" borderId="13" xfId="0" applyFont="1" applyBorder="1" applyAlignment="1">
      <alignment horizontal="left"/>
    </xf>
    <xf numFmtId="0" fontId="10" fillId="0" borderId="0" xfId="0" applyFont="1" applyAlignment="1">
      <alignment horizontal="left"/>
    </xf>
    <xf numFmtId="0" fontId="10" fillId="0" borderId="12" xfId="0" applyFont="1" applyBorder="1" applyAlignment="1">
      <alignment horizontal="left"/>
    </xf>
    <xf numFmtId="0" fontId="10" fillId="0" borderId="9" xfId="0" applyFont="1" applyBorder="1" applyAlignment="1">
      <alignment horizontal="left"/>
    </xf>
    <xf numFmtId="0" fontId="11" fillId="0" borderId="0" xfId="0" applyFont="1" applyAlignment="1">
      <alignment horizontal="left"/>
    </xf>
    <xf numFmtId="0" fontId="1" fillId="0" borderId="0" xfId="0" applyFont="1" applyAlignment="1">
      <alignment horizontal="center" vertical="center"/>
    </xf>
    <xf numFmtId="0" fontId="11" fillId="10" borderId="0" xfId="0" applyFont="1" applyFill="1" applyBorder="1" applyAlignment="1" applyProtection="1">
      <alignment horizontal="left" vertical="center"/>
      <protection locked="0"/>
    </xf>
    <xf numFmtId="0" fontId="11" fillId="10" borderId="9" xfId="0" applyFont="1" applyFill="1" applyBorder="1" applyAlignment="1" applyProtection="1">
      <alignment horizontal="left" vertical="center"/>
      <protection locked="0"/>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E5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lo.unisa.edu.au/course/view.php?id=807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10</xdr:col>
      <xdr:colOff>523875</xdr:colOff>
      <xdr:row>19</xdr:row>
      <xdr:rowOff>304800</xdr:rowOff>
    </xdr:from>
    <xdr:ext cx="523875" cy="285750"/>
    <xdr:sp macro="" textlink="">
      <xdr:nvSpPr>
        <xdr:cNvPr id="18" name="TextBox 6">
          <a:hlinkClick xmlns:r="http://schemas.openxmlformats.org/officeDocument/2006/relationships" r:id="rId2"/>
          <a:extLst>
            <a:ext uri="{FF2B5EF4-FFF2-40B4-BE49-F238E27FC236}">
              <a16:creationId xmlns:a16="http://schemas.microsoft.com/office/drawing/2014/main" id="{D38AA12E-555B-4E10-90B7-B97D9BBD1F39}"/>
            </a:ext>
          </a:extLst>
        </xdr:cNvPr>
        <xdr:cNvSpPr txBox="1"/>
      </xdr:nvSpPr>
      <xdr:spPr>
        <a:xfrm>
          <a:off x="10125075" y="541972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6</xdr:col>
      <xdr:colOff>0</xdr:colOff>
      <xdr:row>12</xdr:row>
      <xdr:rowOff>0</xdr:rowOff>
    </xdr:from>
    <xdr:ext cx="5476875" cy="3709092"/>
    <xdr:sp macro="" textlink="">
      <xdr:nvSpPr>
        <xdr:cNvPr id="5" name="TextBox 3">
          <a:extLst>
            <a:ext uri="{FF2B5EF4-FFF2-40B4-BE49-F238E27FC236}">
              <a16:creationId xmlns:a16="http://schemas.microsoft.com/office/drawing/2014/main" id="{2244A533-6223-4B60-8683-58CF18FBE95E}"/>
            </a:ext>
          </a:extLst>
        </xdr:cNvPr>
        <xdr:cNvSpPr txBox="1"/>
      </xdr:nvSpPr>
      <xdr:spPr>
        <a:xfrm>
          <a:off x="7023100" y="2698750"/>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31"/>
  <sheetViews>
    <sheetView tabSelected="1" topLeftCell="A16" zoomScaleNormal="100" workbookViewId="0">
      <selection activeCell="A29" sqref="A29"/>
    </sheetView>
  </sheetViews>
  <sheetFormatPr defaultRowHeight="14.5" x14ac:dyDescent="0.35"/>
  <cols>
    <col min="2" max="2" width="52.26953125" customWidth="1"/>
    <col min="3" max="3" width="14.453125" customWidth="1"/>
    <col min="4" max="4" width="9.1796875" customWidth="1"/>
    <col min="5" max="5" width="11.1796875" bestFit="1" customWidth="1"/>
    <col min="7" max="7" width="9.81640625" customWidth="1"/>
    <col min="8" max="8" width="10.54296875" customWidth="1"/>
    <col min="11" max="11" width="21" customWidth="1"/>
    <col min="15" max="15" width="13" customWidth="1"/>
    <col min="16" max="16" width="18.26953125" customWidth="1"/>
  </cols>
  <sheetData>
    <row r="1" spans="1:9" x14ac:dyDescent="0.35">
      <c r="A1" s="92" t="s">
        <v>117</v>
      </c>
      <c r="B1" s="92"/>
      <c r="C1" s="92"/>
      <c r="D1" s="92"/>
      <c r="E1" s="92"/>
    </row>
    <row r="2" spans="1:9" ht="15.75" customHeight="1" x14ac:dyDescent="0.35">
      <c r="A2" s="1"/>
      <c r="B2" s="1"/>
      <c r="C2" s="1"/>
      <c r="D2" s="1"/>
      <c r="E2" s="1"/>
      <c r="F2" s="1"/>
      <c r="G2" s="1"/>
      <c r="H2" s="1"/>
    </row>
    <row r="3" spans="1:9" ht="14.25" customHeight="1" x14ac:dyDescent="0.35">
      <c r="A3" s="1"/>
      <c r="B3" s="1"/>
      <c r="C3" s="1"/>
      <c r="D3" s="1"/>
      <c r="E3" s="1"/>
      <c r="F3" s="1"/>
      <c r="G3" s="1"/>
      <c r="H3" s="1"/>
    </row>
    <row r="4" spans="1:9" ht="15" customHeight="1" x14ac:dyDescent="0.35">
      <c r="A4" s="1"/>
      <c r="B4" s="1"/>
      <c r="C4" s="1"/>
      <c r="D4" s="1"/>
      <c r="E4" s="1"/>
      <c r="F4" s="1"/>
      <c r="G4" s="1"/>
      <c r="H4" s="1"/>
    </row>
    <row r="5" spans="1:9" ht="15" customHeight="1" x14ac:dyDescent="0.35">
      <c r="A5" s="1"/>
      <c r="B5" s="25" t="s">
        <v>0</v>
      </c>
      <c r="C5" s="93" t="s">
        <v>27</v>
      </c>
      <c r="D5" s="93"/>
      <c r="E5" s="1"/>
      <c r="F5" s="1"/>
      <c r="G5" s="86" t="s">
        <v>127</v>
      </c>
      <c r="H5" s="55"/>
    </row>
    <row r="6" spans="1:9" s="24" customFormat="1" x14ac:dyDescent="0.35">
      <c r="B6" s="25" t="s">
        <v>2</v>
      </c>
      <c r="C6" s="94" t="s">
        <v>27</v>
      </c>
      <c r="D6" s="94"/>
      <c r="E6" s="94"/>
      <c r="G6" s="91" t="s">
        <v>98</v>
      </c>
      <c r="H6" s="91"/>
      <c r="I6" s="91"/>
    </row>
    <row r="7" spans="1:9" ht="21" x14ac:dyDescent="0.35">
      <c r="A7" s="18" t="s">
        <v>4</v>
      </c>
      <c r="B7" s="18" t="s">
        <v>5</v>
      </c>
      <c r="C7" s="18" t="s">
        <v>6</v>
      </c>
      <c r="D7" s="18" t="s">
        <v>7</v>
      </c>
      <c r="E7" s="18" t="s">
        <v>8</v>
      </c>
    </row>
    <row r="8" spans="1:9" x14ac:dyDescent="0.35">
      <c r="A8" s="29"/>
      <c r="B8" s="30" t="s">
        <v>106</v>
      </c>
      <c r="C8" s="32"/>
      <c r="D8" s="32"/>
      <c r="E8" s="16"/>
      <c r="G8" s="19"/>
      <c r="H8" s="20" t="s">
        <v>9</v>
      </c>
    </row>
    <row r="9" spans="1:9" ht="26.5" customHeight="1" x14ac:dyDescent="0.35">
      <c r="A9" s="60" t="str">
        <f>VLOOKUP($C$5,'Major Learning Areas'!A1:N8,2,FALSE)</f>
        <v xml:space="preserve"> </v>
      </c>
      <c r="B9" s="56" t="str">
        <f>VLOOKUP($C$5,'Major Learning Areas'!A1:N8,3,FALSE)</f>
        <v>select Major Learning Area from drop down list above for course options</v>
      </c>
      <c r="C9" s="57" t="str">
        <f>VLOOKUP($C$5,'Major Learning Areas'!A1:N8,4,FALSE)</f>
        <v xml:space="preserve"> </v>
      </c>
      <c r="D9" s="57" t="str">
        <f>VLOOKUP($C$5,'Major Learning Areas'!A1:N8,5,FALSE)</f>
        <v xml:space="preserve"> </v>
      </c>
      <c r="E9" s="61"/>
      <c r="G9" s="21"/>
      <c r="H9" s="20" t="s">
        <v>10</v>
      </c>
    </row>
    <row r="10" spans="1:9" ht="28" customHeight="1" x14ac:dyDescent="0.35">
      <c r="A10" s="58" t="str">
        <f>VLOOKUP($C$6,'Minor Learning Areas'!A1:J11,2,FALSE)</f>
        <v xml:space="preserve"> </v>
      </c>
      <c r="B10" s="59" t="str">
        <f>VLOOKUP($C$6,'Minor Learning Areas'!A1:J11,3,FALSE)</f>
        <v>select Minor Learning Area from drop down list above for course options</v>
      </c>
      <c r="C10" s="57" t="str">
        <f>VLOOKUP($C$6,'Minor Learning Areas'!A1:J11,4,FALSE)</f>
        <v xml:space="preserve"> </v>
      </c>
      <c r="D10" s="57" t="str">
        <f>VLOOKUP($C$6,'Minor Learning Areas'!A1:J11,5,FALSE)</f>
        <v xml:space="preserve"> </v>
      </c>
      <c r="E10" s="61"/>
      <c r="G10" s="22"/>
      <c r="H10" s="20" t="s">
        <v>11</v>
      </c>
    </row>
    <row r="11" spans="1:9" x14ac:dyDescent="0.35">
      <c r="A11" s="26" t="s">
        <v>12</v>
      </c>
      <c r="B11" s="27" t="s">
        <v>13</v>
      </c>
      <c r="C11" s="28" t="s">
        <v>14</v>
      </c>
      <c r="D11" s="28">
        <v>2</v>
      </c>
      <c r="E11" s="62"/>
      <c r="G11" s="23"/>
      <c r="H11" s="20" t="s">
        <v>15</v>
      </c>
    </row>
    <row r="12" spans="1:9" x14ac:dyDescent="0.35">
      <c r="A12" s="26" t="s">
        <v>23</v>
      </c>
      <c r="B12" s="27" t="s">
        <v>24</v>
      </c>
      <c r="C12" s="28" t="s">
        <v>14</v>
      </c>
      <c r="D12" s="28">
        <v>2</v>
      </c>
      <c r="E12" s="62"/>
      <c r="H12" s="31"/>
    </row>
    <row r="13" spans="1:9" x14ac:dyDescent="0.35">
      <c r="A13" s="33"/>
      <c r="B13" s="34" t="s">
        <v>107</v>
      </c>
      <c r="C13" s="35"/>
      <c r="D13" s="35"/>
      <c r="E13" s="16"/>
      <c r="G13" s="5"/>
    </row>
    <row r="14" spans="1:9" ht="21" x14ac:dyDescent="0.35">
      <c r="A14" s="22" t="s">
        <v>18</v>
      </c>
      <c r="B14" s="36" t="s">
        <v>19</v>
      </c>
      <c r="C14" s="28" t="s">
        <v>20</v>
      </c>
      <c r="D14" s="28">
        <v>4</v>
      </c>
      <c r="E14" s="63"/>
    </row>
    <row r="15" spans="1:9" ht="27.65" customHeight="1" x14ac:dyDescent="0.35">
      <c r="A15" s="17" t="str">
        <f>VLOOKUP($C$5,'Major Learning Areas'!A1:N8,6,FALSE)</f>
        <v xml:space="preserve"> </v>
      </c>
      <c r="B15" s="14" t="str">
        <f>VLOOKUP($C$5,'Major Learning Areas'!A1:N8,7,FALSE)</f>
        <v>select Major Learning Area from drop down list above for course options</v>
      </c>
      <c r="C15" s="28" t="str">
        <f>VLOOKUP($C$5,'Major Learning Areas'!A1:N8,8,FALSE)</f>
        <v xml:space="preserve"> </v>
      </c>
      <c r="D15" s="28" t="str">
        <f>VLOOKUP($C$5,'Major Learning Areas'!A1:N8,9,FALSE)</f>
        <v xml:space="preserve"> </v>
      </c>
      <c r="E15" s="63"/>
    </row>
    <row r="16" spans="1:9" x14ac:dyDescent="0.35">
      <c r="A16" s="26" t="s">
        <v>21</v>
      </c>
      <c r="B16" s="27" t="s">
        <v>22</v>
      </c>
      <c r="C16" s="28" t="s">
        <v>12</v>
      </c>
      <c r="D16" s="28">
        <v>6</v>
      </c>
      <c r="E16" s="63"/>
    </row>
    <row r="17" spans="1:15" x14ac:dyDescent="0.35">
      <c r="A17" s="79" t="s">
        <v>16</v>
      </c>
      <c r="B17" s="80" t="s">
        <v>17</v>
      </c>
      <c r="C17" s="81" t="s">
        <v>14</v>
      </c>
      <c r="D17" s="81">
        <v>6</v>
      </c>
      <c r="E17" s="82"/>
    </row>
    <row r="18" spans="1:15" ht="27" customHeight="1" x14ac:dyDescent="0.35">
      <c r="A18" s="26" t="s">
        <v>25</v>
      </c>
      <c r="B18" s="27" t="s">
        <v>26</v>
      </c>
      <c r="C18" s="28" t="s">
        <v>14</v>
      </c>
      <c r="D18" s="28">
        <v>6</v>
      </c>
      <c r="E18" s="64"/>
    </row>
    <row r="19" spans="1:15" ht="15" thickBot="1" x14ac:dyDescent="0.4">
      <c r="A19" s="83"/>
      <c r="B19" s="84"/>
      <c r="C19" s="85"/>
      <c r="D19" s="85"/>
      <c r="E19" s="54"/>
    </row>
    <row r="20" spans="1:15" ht="28.5" customHeight="1" x14ac:dyDescent="0.35">
      <c r="A20" s="95" t="s">
        <v>128</v>
      </c>
      <c r="B20" s="96"/>
      <c r="C20" s="96"/>
      <c r="D20" s="96"/>
      <c r="E20" s="97"/>
    </row>
    <row r="21" spans="1:15" ht="30.65" customHeight="1" x14ac:dyDescent="0.35">
      <c r="A21" s="98"/>
      <c r="B21" s="99"/>
      <c r="C21" s="99"/>
      <c r="D21" s="99"/>
      <c r="E21" s="100"/>
    </row>
    <row r="22" spans="1:15" ht="26.25" customHeight="1" x14ac:dyDescent="0.35">
      <c r="A22" s="98"/>
      <c r="B22" s="99"/>
      <c r="C22" s="99"/>
      <c r="D22" s="99"/>
      <c r="E22" s="100"/>
    </row>
    <row r="23" spans="1:15" x14ac:dyDescent="0.35">
      <c r="A23" s="98"/>
      <c r="B23" s="99"/>
      <c r="C23" s="99"/>
      <c r="D23" s="99"/>
      <c r="E23" s="100"/>
    </row>
    <row r="24" spans="1:15" ht="38.15" customHeight="1" x14ac:dyDescent="0.35">
      <c r="A24" s="98"/>
      <c r="B24" s="99"/>
      <c r="C24" s="99"/>
      <c r="D24" s="99"/>
      <c r="E24" s="100"/>
    </row>
    <row r="25" spans="1:15" x14ac:dyDescent="0.35">
      <c r="A25" s="98"/>
      <c r="B25" s="99"/>
      <c r="C25" s="99"/>
      <c r="D25" s="99"/>
      <c r="E25" s="100"/>
    </row>
    <row r="26" spans="1:15" x14ac:dyDescent="0.35">
      <c r="A26" s="98"/>
      <c r="B26" s="99"/>
      <c r="C26" s="99"/>
      <c r="D26" s="99"/>
      <c r="E26" s="100"/>
    </row>
    <row r="27" spans="1:15" ht="16" thickBot="1" x14ac:dyDescent="0.4">
      <c r="A27" s="101"/>
      <c r="B27" s="102"/>
      <c r="C27" s="102"/>
      <c r="D27" s="102"/>
      <c r="E27" s="103"/>
      <c r="G27" s="68" t="s">
        <v>108</v>
      </c>
      <c r="H27" s="69"/>
      <c r="I27" s="69"/>
      <c r="J27" s="69"/>
      <c r="K27" s="69"/>
      <c r="L27" s="69"/>
      <c r="M27" s="69"/>
      <c r="N27" s="69"/>
      <c r="O27" s="70"/>
    </row>
    <row r="28" spans="1:15" x14ac:dyDescent="0.35">
      <c r="G28" s="87" t="s">
        <v>109</v>
      </c>
      <c r="H28" s="88"/>
      <c r="I28" s="88"/>
      <c r="J28" s="88"/>
      <c r="K28" s="88"/>
      <c r="L28" s="71" t="s">
        <v>110</v>
      </c>
      <c r="O28" s="72"/>
    </row>
    <row r="29" spans="1:15" x14ac:dyDescent="0.35">
      <c r="G29" s="87" t="s">
        <v>111</v>
      </c>
      <c r="H29" s="88"/>
      <c r="I29" s="88"/>
      <c r="J29" s="88"/>
      <c r="K29" s="88"/>
      <c r="L29" s="71" t="s">
        <v>112</v>
      </c>
      <c r="O29" s="72"/>
    </row>
    <row r="30" spans="1:15" x14ac:dyDescent="0.35">
      <c r="G30" s="73"/>
      <c r="H30" s="24"/>
      <c r="I30" s="24"/>
      <c r="J30" s="24"/>
      <c r="K30" s="24"/>
      <c r="O30" s="72"/>
    </row>
    <row r="31" spans="1:15" x14ac:dyDescent="0.35">
      <c r="G31" s="89" t="s">
        <v>113</v>
      </c>
      <c r="H31" s="90"/>
      <c r="I31" s="90"/>
      <c r="J31" s="90"/>
      <c r="K31" s="90"/>
      <c r="L31" s="74" t="s">
        <v>114</v>
      </c>
      <c r="M31" s="75"/>
      <c r="N31" s="75"/>
      <c r="O31" s="76"/>
    </row>
  </sheetData>
  <sheetProtection algorithmName="SHA-512" hashValue="dtlBHdbYBmJvk7w+nBObXU7uTQze7xKteaZnG3GGukOXyAUrSRwGZWlCLuyMRM1LNl4Eu+CuNaC25aKM+o8C+g==" saltValue="sbZUSYKSbzJlprjb2Iwy9w==" spinCount="100000" sheet="1" objects="1" scenarios="1"/>
  <mergeCells count="8">
    <mergeCell ref="G28:K28"/>
    <mergeCell ref="G29:K29"/>
    <mergeCell ref="G31:K31"/>
    <mergeCell ref="G6:I6"/>
    <mergeCell ref="A1:E1"/>
    <mergeCell ref="C5:D5"/>
    <mergeCell ref="C6:E6"/>
    <mergeCell ref="A20:E27"/>
  </mergeCells>
  <dataValidations count="1">
    <dataValidation allowBlank="1" showInputMessage="1" showErrorMessage="1" prompt="ITVE (Intergrated Teaching in Vocational Education) focuses on the development of Personalised Learning Plans and the broader notion of curriculum. It has been created to help students interested in a career pathway into leadership roles within schools. " sqref="G6" xr:uid="{03682CFA-E80C-4449-993F-7FA870B3189E}"/>
  </dataValidations>
  <hyperlinks>
    <hyperlink ref="L31" r:id="rId1" xr:uid="{EDE3018E-F56F-4DC9-9045-D8BEB15F4D10}"/>
    <hyperlink ref="L29" r:id="rId2" xr:uid="{CC8674A6-6C15-4165-9B2D-FE650E6CBC71}"/>
    <hyperlink ref="L28" r:id="rId3" xr:uid="{C2AB4503-9F10-4136-A5F3-E69E9433A233}"/>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7E1F7F67-7BB0-4505-AD1A-41AC0CC17597}">
          <x14:formula1>
            <xm:f>'Major Learning Areas'!$A:$A</xm:f>
          </x14:formula1>
          <xm:sqref>C5</xm:sqref>
        </x14:dataValidation>
        <x14:dataValidation type="list" allowBlank="1" showInputMessage="1" showErrorMessage="1" xr:uid="{B551D132-D58B-4A2B-9F0F-174915865E6F}">
          <x14:formula1>
            <xm:f>'Minor Learning Areas'!$A:$A</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N8"/>
  <sheetViews>
    <sheetView workbookViewId="0">
      <selection activeCell="I1" sqref="I1"/>
    </sheetView>
  </sheetViews>
  <sheetFormatPr defaultRowHeight="14.5" x14ac:dyDescent="0.35"/>
  <cols>
    <col min="1" max="1" width="21" bestFit="1" customWidth="1"/>
    <col min="2" max="2" width="8.81640625" bestFit="1" customWidth="1"/>
    <col min="3" max="3" width="22.81640625" customWidth="1"/>
    <col min="7" max="7" width="13.26953125" customWidth="1"/>
    <col min="11" max="11" width="12" customWidth="1"/>
  </cols>
  <sheetData>
    <row r="1" spans="1:14" ht="15" thickBot="1" x14ac:dyDescent="0.4">
      <c r="A1" t="s">
        <v>27</v>
      </c>
      <c r="B1" t="s">
        <v>28</v>
      </c>
      <c r="C1" t="s">
        <v>29</v>
      </c>
      <c r="D1" t="s">
        <v>28</v>
      </c>
      <c r="E1" t="s">
        <v>28</v>
      </c>
      <c r="F1" t="s">
        <v>28</v>
      </c>
      <c r="G1" t="s">
        <v>29</v>
      </c>
      <c r="H1" t="s">
        <v>28</v>
      </c>
      <c r="I1" t="s">
        <v>28</v>
      </c>
      <c r="J1" t="s">
        <v>28</v>
      </c>
      <c r="K1" t="s">
        <v>29</v>
      </c>
      <c r="L1" t="s">
        <v>28</v>
      </c>
      <c r="M1" t="s">
        <v>28</v>
      </c>
      <c r="N1" t="s">
        <v>28</v>
      </c>
    </row>
    <row r="2" spans="1:14" ht="48.5" thickBot="1" x14ac:dyDescent="0.4">
      <c r="A2" s="13" t="s">
        <v>30</v>
      </c>
      <c r="B2" s="6" t="s">
        <v>31</v>
      </c>
      <c r="C2" s="7" t="s">
        <v>32</v>
      </c>
      <c r="D2" s="8" t="s">
        <v>14</v>
      </c>
      <c r="E2" s="8">
        <v>2</v>
      </c>
      <c r="F2" s="11" t="s">
        <v>33</v>
      </c>
      <c r="G2" s="7" t="s">
        <v>34</v>
      </c>
      <c r="H2" s="8" t="s">
        <v>31</v>
      </c>
      <c r="I2" s="8">
        <v>4</v>
      </c>
      <c r="J2" s="11" t="s">
        <v>35</v>
      </c>
      <c r="K2" s="7" t="s">
        <v>36</v>
      </c>
      <c r="L2" s="8" t="s">
        <v>31</v>
      </c>
      <c r="M2" s="8">
        <v>1</v>
      </c>
      <c r="N2" s="66" t="s">
        <v>102</v>
      </c>
    </row>
    <row r="3" spans="1:14" ht="36.5" thickBot="1" x14ac:dyDescent="0.4">
      <c r="A3" s="13" t="s">
        <v>37</v>
      </c>
      <c r="B3" s="6" t="s">
        <v>38</v>
      </c>
      <c r="C3" s="7" t="s">
        <v>39</v>
      </c>
      <c r="D3" s="12" t="s">
        <v>14</v>
      </c>
      <c r="E3" s="8">
        <v>2</v>
      </c>
      <c r="F3" s="11" t="s">
        <v>40</v>
      </c>
      <c r="G3" s="7" t="s">
        <v>41</v>
      </c>
      <c r="H3" s="12" t="s">
        <v>38</v>
      </c>
      <c r="I3" s="2">
        <v>5</v>
      </c>
      <c r="J3" s="11" t="s">
        <v>42</v>
      </c>
      <c r="K3" s="3" t="s">
        <v>43</v>
      </c>
      <c r="L3" s="2" t="s">
        <v>38</v>
      </c>
      <c r="M3" s="2">
        <v>2</v>
      </c>
      <c r="N3" s="12" t="s">
        <v>103</v>
      </c>
    </row>
    <row r="4" spans="1:14" ht="60.5" thickBot="1" x14ac:dyDescent="0.4">
      <c r="A4" s="67" t="s">
        <v>115</v>
      </c>
      <c r="B4" s="6" t="s">
        <v>44</v>
      </c>
      <c r="C4" s="7" t="s">
        <v>45</v>
      </c>
      <c r="D4" s="12" t="s">
        <v>14</v>
      </c>
      <c r="E4" s="8">
        <v>2</v>
      </c>
      <c r="F4" s="9" t="s">
        <v>46</v>
      </c>
      <c r="G4" s="7" t="s">
        <v>47</v>
      </c>
      <c r="H4" s="2" t="s">
        <v>44</v>
      </c>
      <c r="I4" s="2">
        <v>4</v>
      </c>
      <c r="J4" s="9" t="s">
        <v>101</v>
      </c>
      <c r="K4" s="7" t="s">
        <v>48</v>
      </c>
      <c r="L4" s="15" t="s">
        <v>46</v>
      </c>
      <c r="M4" s="4">
        <v>1</v>
      </c>
      <c r="N4" s="65" t="s">
        <v>126</v>
      </c>
    </row>
    <row r="5" spans="1:14" ht="48.5" thickBot="1" x14ac:dyDescent="0.4">
      <c r="A5" s="10" t="s">
        <v>1</v>
      </c>
      <c r="B5" s="6" t="s">
        <v>49</v>
      </c>
      <c r="C5" s="7" t="s">
        <v>50</v>
      </c>
      <c r="D5" s="12" t="s">
        <v>14</v>
      </c>
      <c r="E5" s="8">
        <v>2</v>
      </c>
      <c r="F5" s="9" t="s">
        <v>51</v>
      </c>
      <c r="G5" s="7" t="s">
        <v>52</v>
      </c>
      <c r="H5" s="2" t="s">
        <v>49</v>
      </c>
      <c r="I5" s="2">
        <v>4</v>
      </c>
      <c r="J5" s="9" t="s">
        <v>53</v>
      </c>
      <c r="K5" s="7" t="s">
        <v>54</v>
      </c>
      <c r="L5" s="15" t="s">
        <v>51</v>
      </c>
      <c r="M5" s="4">
        <v>1</v>
      </c>
      <c r="N5" s="66" t="s">
        <v>102</v>
      </c>
    </row>
    <row r="6" spans="1:14" ht="48.5" thickBot="1" x14ac:dyDescent="0.4">
      <c r="A6" s="10" t="s">
        <v>55</v>
      </c>
      <c r="B6" s="6" t="s">
        <v>56</v>
      </c>
      <c r="C6" s="7" t="s">
        <v>57</v>
      </c>
      <c r="D6" s="12" t="s">
        <v>14</v>
      </c>
      <c r="E6" s="8">
        <v>2</v>
      </c>
      <c r="F6" s="9" t="s">
        <v>58</v>
      </c>
      <c r="G6" s="3" t="s">
        <v>59</v>
      </c>
      <c r="H6" s="2" t="s">
        <v>56</v>
      </c>
      <c r="I6" s="2">
        <v>5</v>
      </c>
      <c r="J6" s="11" t="s">
        <v>60</v>
      </c>
      <c r="K6" s="3" t="s">
        <v>61</v>
      </c>
      <c r="L6" s="15" t="s">
        <v>58</v>
      </c>
      <c r="M6" s="4">
        <v>2</v>
      </c>
      <c r="N6" s="54" t="s">
        <v>28</v>
      </c>
    </row>
    <row r="7" spans="1:14" ht="48.5" thickBot="1" x14ac:dyDescent="0.4">
      <c r="A7" s="10" t="s">
        <v>62</v>
      </c>
      <c r="B7" s="6" t="s">
        <v>63</v>
      </c>
      <c r="C7" s="7" t="s">
        <v>64</v>
      </c>
      <c r="D7" s="12" t="s">
        <v>14</v>
      </c>
      <c r="E7" s="8">
        <v>2</v>
      </c>
      <c r="F7" s="9" t="s">
        <v>65</v>
      </c>
      <c r="G7" s="3" t="s">
        <v>66</v>
      </c>
      <c r="H7" s="2" t="s">
        <v>63</v>
      </c>
      <c r="I7" s="2">
        <v>4</v>
      </c>
      <c r="J7" s="11" t="s">
        <v>67</v>
      </c>
      <c r="K7" s="3" t="s">
        <v>68</v>
      </c>
      <c r="L7" s="15" t="s">
        <v>65</v>
      </c>
      <c r="M7" s="12">
        <v>2</v>
      </c>
      <c r="N7" s="12" t="s">
        <v>103</v>
      </c>
    </row>
    <row r="8" spans="1:14" ht="48.5" thickBot="1" x14ac:dyDescent="0.4">
      <c r="A8" s="10" t="s">
        <v>69</v>
      </c>
      <c r="B8" s="6" t="s">
        <v>70</v>
      </c>
      <c r="C8" s="7" t="s">
        <v>71</v>
      </c>
      <c r="D8" s="12" t="s">
        <v>14</v>
      </c>
      <c r="E8" s="8">
        <v>2</v>
      </c>
      <c r="F8" s="9" t="s">
        <v>65</v>
      </c>
      <c r="G8" s="3" t="s">
        <v>66</v>
      </c>
      <c r="H8" s="2" t="s">
        <v>70</v>
      </c>
      <c r="I8" s="2">
        <v>4</v>
      </c>
      <c r="J8" s="9" t="s">
        <v>72</v>
      </c>
      <c r="K8" s="3" t="s">
        <v>73</v>
      </c>
      <c r="L8" s="2" t="s">
        <v>65</v>
      </c>
      <c r="M8" s="2">
        <v>2</v>
      </c>
      <c r="N8" s="12" t="s">
        <v>103</v>
      </c>
    </row>
  </sheetData>
  <sheetProtection algorithmName="SHA-512" hashValue="1O3rOADYJeYnSnIauADVGtb+8/0bDhG7Msaab9eCsuXRxfPiDoLJCniqKptfyL0zdH4e8bR7rBD/yf0/FOXmaA==" saltValue="gGYS1liYXQv2TS3NlCc5v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4CB7-4258-4B06-A9CC-10A4A7EDC20C}">
  <dimension ref="A1:J11"/>
  <sheetViews>
    <sheetView workbookViewId="0">
      <selection activeCell="N9" sqref="N9"/>
    </sheetView>
  </sheetViews>
  <sheetFormatPr defaultRowHeight="14.5" x14ac:dyDescent="0.35"/>
  <cols>
    <col min="1" max="1" width="34" bestFit="1" customWidth="1"/>
  </cols>
  <sheetData>
    <row r="1" spans="1:10" ht="15" thickBot="1" x14ac:dyDescent="0.4">
      <c r="A1" t="s">
        <v>27</v>
      </c>
      <c r="B1" t="s">
        <v>28</v>
      </c>
      <c r="C1" t="s">
        <v>74</v>
      </c>
      <c r="D1" t="s">
        <v>28</v>
      </c>
      <c r="E1" t="s">
        <v>28</v>
      </c>
      <c r="F1" t="s">
        <v>28</v>
      </c>
      <c r="G1" t="s">
        <v>74</v>
      </c>
      <c r="H1" t="s">
        <v>28</v>
      </c>
      <c r="I1" t="s">
        <v>28</v>
      </c>
      <c r="J1" t="s">
        <v>28</v>
      </c>
    </row>
    <row r="2" spans="1:10" ht="60.5" thickBot="1" x14ac:dyDescent="0.4">
      <c r="A2" s="13" t="s">
        <v>75</v>
      </c>
      <c r="B2" s="38" t="s">
        <v>31</v>
      </c>
      <c r="C2" s="39" t="s">
        <v>32</v>
      </c>
      <c r="D2" s="8" t="s">
        <v>14</v>
      </c>
      <c r="E2" s="8">
        <v>2</v>
      </c>
      <c r="F2" s="42" t="s">
        <v>35</v>
      </c>
      <c r="G2" s="39" t="s">
        <v>36</v>
      </c>
      <c r="H2" s="8" t="s">
        <v>31</v>
      </c>
      <c r="I2" s="8">
        <v>1</v>
      </c>
      <c r="J2" s="44" t="s">
        <v>104</v>
      </c>
    </row>
    <row r="3" spans="1:10" ht="36.5" thickBot="1" x14ac:dyDescent="0.4">
      <c r="A3" s="13" t="s">
        <v>76</v>
      </c>
      <c r="B3" s="38" t="s">
        <v>38</v>
      </c>
      <c r="C3" s="39" t="s">
        <v>39</v>
      </c>
      <c r="D3" s="12" t="s">
        <v>14</v>
      </c>
      <c r="E3" s="8">
        <v>2</v>
      </c>
      <c r="F3" s="42" t="s">
        <v>42</v>
      </c>
      <c r="G3" s="41" t="s">
        <v>43</v>
      </c>
      <c r="H3" s="2" t="s">
        <v>38</v>
      </c>
      <c r="I3" s="2">
        <v>2</v>
      </c>
      <c r="J3" s="12" t="s">
        <v>103</v>
      </c>
    </row>
    <row r="4" spans="1:10" ht="72.5" thickBot="1" x14ac:dyDescent="0.4">
      <c r="A4" s="10" t="s">
        <v>77</v>
      </c>
      <c r="B4" s="38" t="s">
        <v>49</v>
      </c>
      <c r="C4" s="39" t="s">
        <v>50</v>
      </c>
      <c r="D4" s="12" t="s">
        <v>14</v>
      </c>
      <c r="E4" s="8">
        <v>2</v>
      </c>
      <c r="F4" s="40" t="s">
        <v>53</v>
      </c>
      <c r="G4" s="39" t="s">
        <v>54</v>
      </c>
      <c r="H4" s="78" t="s">
        <v>49</v>
      </c>
      <c r="I4" s="4">
        <v>1</v>
      </c>
      <c r="J4" s="66" t="s">
        <v>102</v>
      </c>
    </row>
    <row r="5" spans="1:10" ht="60.5" thickBot="1" x14ac:dyDescent="0.4">
      <c r="A5" s="10" t="s">
        <v>78</v>
      </c>
      <c r="B5" s="38" t="s">
        <v>56</v>
      </c>
      <c r="C5" s="39" t="s">
        <v>57</v>
      </c>
      <c r="D5" s="12" t="s">
        <v>14</v>
      </c>
      <c r="E5" s="8">
        <v>2</v>
      </c>
      <c r="F5" s="42" t="s">
        <v>60</v>
      </c>
      <c r="G5" s="41" t="s">
        <v>61</v>
      </c>
      <c r="H5" s="78" t="s">
        <v>58</v>
      </c>
      <c r="I5" s="4">
        <v>2</v>
      </c>
      <c r="J5" s="54" t="s">
        <v>28</v>
      </c>
    </row>
    <row r="6" spans="1:10" ht="48.5" thickBot="1" x14ac:dyDescent="0.4">
      <c r="A6" s="10" t="s">
        <v>79</v>
      </c>
      <c r="B6" s="38" t="s">
        <v>63</v>
      </c>
      <c r="C6" s="39" t="s">
        <v>64</v>
      </c>
      <c r="D6" s="12" t="s">
        <v>14</v>
      </c>
      <c r="E6" s="8">
        <v>2</v>
      </c>
      <c r="F6" s="42" t="s">
        <v>67</v>
      </c>
      <c r="G6" s="41" t="s">
        <v>68</v>
      </c>
      <c r="H6" s="78" t="s">
        <v>63</v>
      </c>
      <c r="I6" s="12">
        <v>2</v>
      </c>
      <c r="J6" s="12" t="s">
        <v>103</v>
      </c>
    </row>
    <row r="7" spans="1:10" ht="36.5" thickBot="1" x14ac:dyDescent="0.4">
      <c r="A7" s="10" t="s">
        <v>80</v>
      </c>
      <c r="B7" s="38" t="s">
        <v>70</v>
      </c>
      <c r="C7" s="39" t="s">
        <v>71</v>
      </c>
      <c r="D7" s="12" t="s">
        <v>14</v>
      </c>
      <c r="E7" s="8">
        <v>2</v>
      </c>
      <c r="F7" s="40" t="s">
        <v>72</v>
      </c>
      <c r="G7" s="41" t="s">
        <v>73</v>
      </c>
      <c r="H7" s="2" t="s">
        <v>70</v>
      </c>
      <c r="I7" s="2">
        <v>2</v>
      </c>
      <c r="J7" s="12" t="s">
        <v>103</v>
      </c>
    </row>
    <row r="8" spans="1:10" ht="84.5" thickBot="1" x14ac:dyDescent="0.4">
      <c r="A8" s="10" t="s">
        <v>3</v>
      </c>
      <c r="B8" s="45" t="s">
        <v>81</v>
      </c>
      <c r="C8" s="46" t="s">
        <v>82</v>
      </c>
      <c r="D8" s="12" t="s">
        <v>14</v>
      </c>
      <c r="E8" s="8">
        <v>2</v>
      </c>
      <c r="F8" s="47" t="s">
        <v>83</v>
      </c>
      <c r="G8" s="46" t="s">
        <v>84</v>
      </c>
      <c r="H8" s="77" t="s">
        <v>81</v>
      </c>
      <c r="I8" s="49">
        <v>2</v>
      </c>
      <c r="J8" s="12"/>
    </row>
    <row r="9" spans="1:10" ht="96.5" thickBot="1" x14ac:dyDescent="0.4">
      <c r="A9" s="43" t="s">
        <v>85</v>
      </c>
      <c r="B9" s="45" t="s">
        <v>86</v>
      </c>
      <c r="C9" s="46" t="s">
        <v>87</v>
      </c>
      <c r="D9" s="12" t="s">
        <v>14</v>
      </c>
      <c r="E9" s="8">
        <v>2</v>
      </c>
      <c r="F9" s="47" t="s">
        <v>88</v>
      </c>
      <c r="G9" s="46" t="s">
        <v>89</v>
      </c>
      <c r="H9" s="12" t="s">
        <v>14</v>
      </c>
      <c r="I9" s="8">
        <v>1</v>
      </c>
      <c r="J9" s="12"/>
    </row>
    <row r="10" spans="1:10" ht="48.5" thickBot="1" x14ac:dyDescent="0.4">
      <c r="A10" s="43" t="s">
        <v>90</v>
      </c>
      <c r="B10" s="45" t="s">
        <v>91</v>
      </c>
      <c r="C10" s="46" t="s">
        <v>92</v>
      </c>
      <c r="D10" s="12" t="s">
        <v>14</v>
      </c>
      <c r="E10" s="8">
        <v>2</v>
      </c>
      <c r="F10" s="47" t="s">
        <v>93</v>
      </c>
      <c r="G10" s="46" t="s">
        <v>94</v>
      </c>
      <c r="H10" s="48" t="s">
        <v>91</v>
      </c>
      <c r="I10" s="49">
        <v>2</v>
      </c>
      <c r="J10" s="51" t="s">
        <v>28</v>
      </c>
    </row>
    <row r="11" spans="1:10" ht="72.5" thickBot="1" x14ac:dyDescent="0.4">
      <c r="A11" s="43" t="s">
        <v>95</v>
      </c>
      <c r="B11" s="38" t="s">
        <v>96</v>
      </c>
      <c r="C11" s="52" t="s">
        <v>97</v>
      </c>
      <c r="D11" s="12" t="s">
        <v>14</v>
      </c>
      <c r="E11" s="8">
        <v>2</v>
      </c>
      <c r="F11" s="42" t="s">
        <v>99</v>
      </c>
      <c r="G11" s="39" t="s">
        <v>100</v>
      </c>
      <c r="H11" s="12" t="s">
        <v>14</v>
      </c>
      <c r="I11" s="53">
        <v>2</v>
      </c>
      <c r="J11" s="50" t="s">
        <v>28</v>
      </c>
    </row>
  </sheetData>
  <sheetProtection algorithmName="SHA-512" hashValue="dRsjc6be9Mp05mYcZ0QFIeO3lnvWuZspZsRYOD1fPHPlTku0lp0qtJhz+QzUJIf0ib6pzbtZ+fjfAZC7giayCg==" saltValue="p2id7J8oWFs8pxG4iC0pL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1322-422F-4FD9-882F-B1B1C293BB93}">
  <dimension ref="A1:A10"/>
  <sheetViews>
    <sheetView workbookViewId="0">
      <selection activeCell="A17" sqref="A17"/>
    </sheetView>
  </sheetViews>
  <sheetFormatPr defaultRowHeight="14.5" x14ac:dyDescent="0.35"/>
  <cols>
    <col min="1" max="1" width="79" customWidth="1"/>
  </cols>
  <sheetData>
    <row r="1" spans="1:1" ht="15" thickBot="1" x14ac:dyDescent="0.4">
      <c r="A1" s="51" t="s">
        <v>105</v>
      </c>
    </row>
    <row r="2" spans="1:1" ht="23" thickBot="1" x14ac:dyDescent="0.4">
      <c r="A2" s="37" t="s">
        <v>120</v>
      </c>
    </row>
    <row r="3" spans="1:1" ht="15" thickBot="1" x14ac:dyDescent="0.4">
      <c r="A3" s="37" t="s">
        <v>119</v>
      </c>
    </row>
    <row r="4" spans="1:1" ht="15" thickBot="1" x14ac:dyDescent="0.4">
      <c r="A4" s="37" t="s">
        <v>116</v>
      </c>
    </row>
    <row r="5" spans="1:1" ht="23" thickBot="1" x14ac:dyDescent="0.4">
      <c r="A5" s="37" t="s">
        <v>121</v>
      </c>
    </row>
    <row r="6" spans="1:1" ht="15" thickBot="1" x14ac:dyDescent="0.4">
      <c r="A6" s="37" t="s">
        <v>123</v>
      </c>
    </row>
    <row r="7" spans="1:1" ht="15" thickBot="1" x14ac:dyDescent="0.4">
      <c r="A7" s="37" t="s">
        <v>125</v>
      </c>
    </row>
    <row r="8" spans="1:1" ht="15" thickBot="1" x14ac:dyDescent="0.4">
      <c r="A8" s="37" t="s">
        <v>122</v>
      </c>
    </row>
    <row r="9" spans="1:1" ht="15" thickBot="1" x14ac:dyDescent="0.4">
      <c r="A9" s="37" t="s">
        <v>124</v>
      </c>
    </row>
    <row r="10" spans="1:1" ht="23" thickBot="1" x14ac:dyDescent="0.4">
      <c r="A10" s="37" t="s">
        <v>118</v>
      </c>
    </row>
  </sheetData>
  <sheetProtection algorithmName="SHA-512" hashValue="0DSQboaANZROPKY0Ucy5LZw9vHIlDa1qi9GZnZplGsXIy17vOSsphQ1VGFSqyx0ZLeNOdHKuXdZq5zCUHuEEaw==" saltValue="AWWVecfU7TfnQJhyYlSuRg==" spinCount="100000" sheet="1" objects="1" scenario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MMET - Secondary</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Y 0 o E U 8 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Y 0 o 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N K B F M o i k e 4 D g A A A B E A A A A T A B w A R m 9 y b X V s Y X M v U 2 V j d G l v b j E u b S C i G A A o o B Q A A A A A A A A A A A A A A A A A A A A A A A A A A A A r T k 0 u y c z P U w i G 0 I b W A F B L A Q I t A B Q A A g A I A G N K B F P K W Y g z p A A A A P U A A A A S A A A A A A A A A A A A A A A A A A A A A A B D b 2 5 m a W c v U G F j a 2 F n Z S 5 4 b W x Q S w E C L Q A U A A I A C A B j S g R T D 8 r p q 6 Q A A A D p A A A A E w A A A A A A A A A A A A A A A A D w A A A A W 0 N v b n R l b n R f V H l w Z X N d L n h t b F B L A Q I t A B Q A A g A I A G N K B 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n o R x p F j Q 4 C Z I P K 7 3 F 8 w A A A A A A I A A A A A A A N m A A D A A A A A E A A A A D D 6 Q m 9 v b f 2 2 y 3 a b e Q j z m G Y A A A A A B I A A A K A A A A A Q A A A A z t Y H n t k 2 q S r 3 / B V Z p K / L W l A A A A B T C r + E o v X 1 M 5 1 v D 0 V 3 F g Y f B s + P x v J 6 i E 1 O q I u S + r 6 h b L P B Q 2 7 F K f 8 Z B 6 A S x c k / E y 0 0 m O f D a C h 3 N e R y X 9 3 7 u X G t q P z G 9 m A z d I Y S O Y h r Z j Z S 1 R Q A A A A J d B R V u A P b f R z j O 7 m / x i y b 5 t h m U g = = < / D a t a M a s h u p > 
</file>

<file path=customXml/itemProps1.xml><?xml version="1.0" encoding="utf-8"?>
<ds:datastoreItem xmlns:ds="http://schemas.openxmlformats.org/officeDocument/2006/customXml" ds:itemID="{B2051B0F-5D05-488F-A2AB-B65400999AA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1dc07978-a652-4acb-8d7f-8cd0e5d595b7"/>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ECAE19-F9DA-427D-A7C8-0175B3D053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Enrolment Advice</vt:lpstr>
      <vt:lpstr>Major Learning Areas</vt:lpstr>
      <vt:lpstr>Minor Learning Areas</vt:lpstr>
      <vt:lpstr>Electives</vt:lpstr>
      <vt:lpstr>area</vt:lpstr>
      <vt:lpstr>Electives!electives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2021-09-15T00:59:44Z</cp:lastPrinted>
  <dcterms:created xsi:type="dcterms:W3CDTF">2021-03-19T03:50:52Z</dcterms:created>
  <dcterms:modified xsi:type="dcterms:W3CDTF">2025-04-08T00:35:09Z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